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<sst xmlns="http://schemas.openxmlformats.org/spreadsheetml/2006/main" count="49" uniqueCount="45">
  <si>
    <t>TP2019</t>
  </si>
  <si>
    <t>TPa2020</t>
  </si>
  <si>
    <t>TA2021</t>
  </si>
  <si>
    <t>TP2020</t>
  </si>
  <si>
    <t>TPa2021</t>
  </si>
  <si>
    <t>TA2022</t>
  </si>
  <si>
    <t>TP2021</t>
  </si>
  <si>
    <t>TPa2022</t>
  </si>
  <si>
    <t>TA2023</t>
  </si>
  <si>
    <t>TP2022</t>
  </si>
  <si>
    <t>TPa2023</t>
  </si>
  <si>
    <t>TA2024</t>
  </si>
  <si>
    <t>TP2023</t>
  </si>
  <si>
    <t>TPa2024</t>
  </si>
  <si>
    <t>TA2025</t>
  </si>
  <si>
    <t>Varsinainen toiminta</t>
  </si>
  <si>
    <t>Tuotot</t>
  </si>
  <si>
    <t>Kurssit</t>
  </si>
  <si>
    <t>Tavaranvälitys</t>
  </si>
  <si>
    <t>Vuokratulot</t>
  </si>
  <si>
    <t>Kulut</t>
  </si>
  <si>
    <t>Vuokrakulut</t>
  </si>
  <si>
    <t>Hacklabin kulut</t>
  </si>
  <si>
    <t>Tarvikkeet</t>
  </si>
  <si>
    <t>Palvelumaksut</t>
  </si>
  <si>
    <t>Domain</t>
  </si>
  <si>
    <t>Projektit</t>
  </si>
  <si>
    <t>Varsinainen toiminta yhteensä</t>
  </si>
  <si>
    <t>Varainhankinta</t>
  </si>
  <si>
    <t>Jäsenmaksut</t>
  </si>
  <si>
    <t>Tilamaksut</t>
  </si>
  <si>
    <t>Varainhankinta yhteensä</t>
  </si>
  <si>
    <t>Tuotto-/kulujäämä</t>
  </si>
  <si>
    <t>Sijoitus- ja rahoitustoiminta</t>
  </si>
  <si>
    <t>Sijoitus- ja rahoitustoiminta yhteensä</t>
  </si>
  <si>
    <t>Satunnaiset erät</t>
  </si>
  <si>
    <t>Saadut avustukset</t>
  </si>
  <si>
    <t>Saadut lahjoitukset</t>
  </si>
  <si>
    <t>Satunnaiset kulut</t>
  </si>
  <si>
    <t>Yleisavustukset</t>
  </si>
  <si>
    <t>Tilikauden tulos</t>
  </si>
  <si>
    <t>Tilinpäätössiirrot</t>
  </si>
  <si>
    <t>Poistoeron muutos</t>
  </si>
  <si>
    <t>Vapaaehtoisten varausten muutos</t>
  </si>
  <si>
    <t>Tilikauden ylijäämä (alijäämä)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</si>
</sst>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</font>
    <font>
      <b/>
      <color theme="1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1" numFmtId="4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4" xfId="0" applyAlignment="1" applyFont="1" applyNumberFormat="1">
      <alignment horizontal="right" vertical="bottom"/>
    </xf>
    <xf borderId="0" fillId="0" fontId="1" numFmtId="4" xfId="0" applyAlignment="1" applyFont="1" applyNumberFormat="1">
      <alignment horizontal="right" vertical="bottom"/>
    </xf>
    <xf borderId="0" fillId="0" fontId="1" numFmtId="4" xfId="0" applyAlignment="1" applyFont="1" applyNumberFormat="1">
      <alignment readingOrder="0"/>
    </xf>
    <xf borderId="0" fillId="0" fontId="3" numFmtId="4" xfId="0" applyAlignment="1" applyFont="1" applyNumberFormat="1">
      <alignment horizontal="right" readingOrder="0" vertical="bottom"/>
    </xf>
    <xf borderId="0" fillId="0" fontId="1" numFmtId="4" xfId="0" applyFont="1" applyNumberFormat="1"/>
    <xf borderId="0" fillId="0" fontId="2" numFmtId="4" xfId="0" applyAlignment="1" applyFont="1" applyNumberFormat="1">
      <alignment horizontal="right" vertical="bottom"/>
    </xf>
    <xf borderId="0" fillId="0" fontId="3" numFmtId="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5.75"/>
  <cols>
    <col customWidth="1" min="1" max="1" width="5.5"/>
    <col customWidth="1" min="2" max="2" width="13.38"/>
    <col customWidth="1" min="3" max="3" width="11.5"/>
    <col hidden="1" min="4" max="6" width="12.63"/>
  </cols>
  <sheetData>
    <row r="1">
      <c r="A1" s="1"/>
      <c r="B1" s="1"/>
      <c r="C1" s="1"/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3" t="s">
        <v>12</v>
      </c>
      <c r="Q1" s="3" t="s">
        <v>13</v>
      </c>
      <c r="R1" s="3" t="s">
        <v>14</v>
      </c>
      <c r="S1" s="1"/>
      <c r="T1" s="1"/>
      <c r="U1" s="1"/>
      <c r="V1" s="1"/>
      <c r="W1" s="1"/>
      <c r="X1" s="1"/>
      <c r="Y1" s="1"/>
      <c r="Z1" s="1"/>
      <c r="AA1" s="1"/>
      <c r="AB1" s="1"/>
    </row>
    <row r="2">
      <c r="A2" s="2" t="s">
        <v>15</v>
      </c>
      <c r="B2" s="1"/>
      <c r="C2" s="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5" t="s">
        <v>16</v>
      </c>
      <c r="C3" s="1"/>
      <c r="D3" s="6">
        <f t="shared" ref="D3:R3" si="1">sum(D4:D6)</f>
        <v>5843.63</v>
      </c>
      <c r="E3" s="6">
        <f t="shared" si="1"/>
        <v>3047.75</v>
      </c>
      <c r="F3" s="6">
        <f t="shared" si="1"/>
        <v>4948.9</v>
      </c>
      <c r="G3" s="6">
        <f t="shared" si="1"/>
        <v>3047.75</v>
      </c>
      <c r="H3" s="6">
        <f t="shared" si="1"/>
        <v>4556</v>
      </c>
      <c r="I3" s="6">
        <f t="shared" si="1"/>
        <v>4576</v>
      </c>
      <c r="J3" s="6">
        <f t="shared" si="1"/>
        <v>4191.61</v>
      </c>
      <c r="K3" s="6">
        <f t="shared" si="1"/>
        <v>5076</v>
      </c>
      <c r="L3" s="6">
        <f t="shared" si="1"/>
        <v>4376</v>
      </c>
      <c r="M3" s="6">
        <f t="shared" si="1"/>
        <v>4848.25</v>
      </c>
      <c r="N3" s="6">
        <f t="shared" si="1"/>
        <v>5005</v>
      </c>
      <c r="O3" s="6">
        <f t="shared" si="1"/>
        <v>4876</v>
      </c>
      <c r="P3" s="6">
        <f t="shared" si="1"/>
        <v>5019.27</v>
      </c>
      <c r="Q3" s="6">
        <f t="shared" si="1"/>
        <v>6237.96</v>
      </c>
      <c r="R3" s="6">
        <f t="shared" si="1"/>
        <v>5776</v>
      </c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"/>
      <c r="B4" s="1"/>
      <c r="C4" s="5" t="s">
        <v>17</v>
      </c>
      <c r="D4" s="6">
        <v>1394.73</v>
      </c>
      <c r="E4" s="6">
        <v>25.0</v>
      </c>
      <c r="F4" s="6">
        <v>500.0</v>
      </c>
      <c r="G4" s="6">
        <v>25.0</v>
      </c>
      <c r="H4" s="6">
        <v>450.0</v>
      </c>
      <c r="I4" s="6">
        <v>500.0</v>
      </c>
      <c r="J4" s="6">
        <v>410.46</v>
      </c>
      <c r="K4" s="6">
        <v>1000.0</v>
      </c>
      <c r="L4" s="6">
        <v>300.0</v>
      </c>
      <c r="M4" s="7">
        <v>822.25</v>
      </c>
      <c r="N4" s="6">
        <v>800.0</v>
      </c>
      <c r="O4" s="6">
        <v>800.0</v>
      </c>
      <c r="P4" s="8">
        <v>801.83</v>
      </c>
      <c r="Q4" s="9">
        <v>1470.56</v>
      </c>
      <c r="R4" s="9">
        <v>1000.0</v>
      </c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"/>
      <c r="B5" s="1"/>
      <c r="C5" s="5" t="s">
        <v>18</v>
      </c>
      <c r="D5" s="6">
        <v>572.9</v>
      </c>
      <c r="E5" s="6">
        <v>115.75</v>
      </c>
      <c r="F5" s="6">
        <v>572.9</v>
      </c>
      <c r="G5" s="6">
        <v>115.75</v>
      </c>
      <c r="H5" s="6">
        <v>230.0</v>
      </c>
      <c r="I5" s="6">
        <v>200.0</v>
      </c>
      <c r="J5" s="6">
        <v>228.15</v>
      </c>
      <c r="K5" s="6">
        <v>200.0</v>
      </c>
      <c r="L5" s="6">
        <v>200.0</v>
      </c>
      <c r="M5" s="7">
        <v>150.0</v>
      </c>
      <c r="N5" s="6">
        <v>329.0</v>
      </c>
      <c r="O5" s="6">
        <v>200.0</v>
      </c>
      <c r="P5" s="8">
        <v>341.44</v>
      </c>
      <c r="Q5" s="9">
        <f>891.4</f>
        <v>891.4</v>
      </c>
      <c r="R5" s="9">
        <v>900.0</v>
      </c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"/>
      <c r="B6" s="1"/>
      <c r="C6" s="5" t="s">
        <v>19</v>
      </c>
      <c r="D6" s="6">
        <v>3876.0</v>
      </c>
      <c r="E6" s="6">
        <f>2584+323</f>
        <v>2907</v>
      </c>
      <c r="F6" s="6">
        <v>3876.0</v>
      </c>
      <c r="G6" s="6">
        <v>2907.0</v>
      </c>
      <c r="H6" s="6">
        <v>3876.0</v>
      </c>
      <c r="I6" s="6">
        <v>3876.0</v>
      </c>
      <c r="J6" s="6">
        <v>3553.0</v>
      </c>
      <c r="K6" s="6">
        <v>3876.0</v>
      </c>
      <c r="L6" s="6">
        <v>3876.0</v>
      </c>
      <c r="M6" s="7">
        <v>3876.0</v>
      </c>
      <c r="N6" s="6">
        <v>3876.0</v>
      </c>
      <c r="O6" s="6">
        <v>3876.0</v>
      </c>
      <c r="P6" s="10">
        <v>3876.0</v>
      </c>
      <c r="Q6" s="6">
        <v>3876.0</v>
      </c>
      <c r="R6" s="6">
        <v>3876.0</v>
      </c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"/>
      <c r="B7" s="5" t="s">
        <v>20</v>
      </c>
      <c r="C7" s="1"/>
      <c r="D7" s="6">
        <f t="shared" ref="D7:R7" si="2">Sum(D8:D13)</f>
        <v>-18264.97</v>
      </c>
      <c r="E7" s="6">
        <f t="shared" si="2"/>
        <v>-10611.9</v>
      </c>
      <c r="F7" s="6">
        <f t="shared" si="2"/>
        <v>-14782.34</v>
      </c>
      <c r="G7" s="6">
        <f t="shared" si="2"/>
        <v>-10647.88</v>
      </c>
      <c r="H7" s="6">
        <f t="shared" si="2"/>
        <v>-12962</v>
      </c>
      <c r="I7" s="6">
        <f t="shared" si="2"/>
        <v>-14190</v>
      </c>
      <c r="J7" s="6">
        <f t="shared" si="2"/>
        <v>-12042.5</v>
      </c>
      <c r="K7" s="6">
        <f t="shared" si="2"/>
        <v>-12490</v>
      </c>
      <c r="L7" s="6">
        <f t="shared" si="2"/>
        <v>-13690</v>
      </c>
      <c r="M7" s="6">
        <f t="shared" si="2"/>
        <v>-12194.12</v>
      </c>
      <c r="N7" s="6">
        <f t="shared" si="2"/>
        <v>-16805</v>
      </c>
      <c r="O7" s="6">
        <f t="shared" si="2"/>
        <v>-12940</v>
      </c>
      <c r="P7" s="6">
        <f t="shared" si="2"/>
        <v>-19694.86</v>
      </c>
      <c r="Q7" s="6">
        <f t="shared" si="2"/>
        <v>-14090.86</v>
      </c>
      <c r="R7" s="6">
        <f t="shared" si="2"/>
        <v>-13600</v>
      </c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"/>
      <c r="B8" s="1"/>
      <c r="C8" s="5" t="s">
        <v>21</v>
      </c>
      <c r="D8" s="6">
        <v>-11640.0</v>
      </c>
      <c r="E8" s="6">
        <v>-9724.8</v>
      </c>
      <c r="F8" s="6">
        <v>-11640.0</v>
      </c>
      <c r="G8" s="6">
        <v>-9724.8</v>
      </c>
      <c r="H8" s="6">
        <v>-11640.0</v>
      </c>
      <c r="I8" s="6">
        <v>-11640.0</v>
      </c>
      <c r="J8" s="6">
        <v>-11640.0</v>
      </c>
      <c r="K8" s="6">
        <v>-11640.0</v>
      </c>
      <c r="L8" s="6">
        <v>-11640.0</v>
      </c>
      <c r="M8" s="7">
        <v>-10670.0</v>
      </c>
      <c r="N8" s="6">
        <v>-11640.0</v>
      </c>
      <c r="O8" s="6">
        <v>-11640.0</v>
      </c>
      <c r="P8" s="8">
        <v>-12610.0</v>
      </c>
      <c r="Q8" s="6">
        <v>-11640.0</v>
      </c>
      <c r="R8" s="6">
        <v>-11640.0</v>
      </c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"/>
      <c r="B9" s="1"/>
      <c r="C9" s="5" t="s">
        <v>22</v>
      </c>
      <c r="D9" s="6">
        <v>-1379.71</v>
      </c>
      <c r="E9" s="6">
        <v>-293.55</v>
      </c>
      <c r="F9" s="6">
        <v>-1000.0</v>
      </c>
      <c r="G9" s="6">
        <v>-293.55</v>
      </c>
      <c r="H9" s="6">
        <v>-1200.0</v>
      </c>
      <c r="I9" s="6">
        <v>-1000.0</v>
      </c>
      <c r="J9" s="6">
        <v>-284.38</v>
      </c>
      <c r="K9" s="6">
        <v>-200.0</v>
      </c>
      <c r="L9" s="6">
        <v>-700.0</v>
      </c>
      <c r="M9" s="7">
        <v>-135.9</v>
      </c>
      <c r="N9" s="6">
        <v>-850.0</v>
      </c>
      <c r="O9" s="6">
        <v>-200.0</v>
      </c>
      <c r="P9" s="8">
        <v>-808.23</v>
      </c>
      <c r="Q9" s="9">
        <v>-127.81</v>
      </c>
      <c r="R9" s="9">
        <v>-300.0</v>
      </c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"/>
      <c r="B10" s="1"/>
      <c r="C10" s="5" t="s">
        <v>23</v>
      </c>
      <c r="D10" s="6">
        <v>-1371.43</v>
      </c>
      <c r="E10" s="6">
        <v>-188.84</v>
      </c>
      <c r="F10" s="6">
        <v>-1000.0</v>
      </c>
      <c r="G10" s="6">
        <v>-224.82</v>
      </c>
      <c r="H10" s="6">
        <v>-100.0</v>
      </c>
      <c r="I10" s="6">
        <v>-500.0</v>
      </c>
      <c r="J10" s="6">
        <v>-95.8</v>
      </c>
      <c r="K10" s="6">
        <v>-500.0</v>
      </c>
      <c r="L10" s="6">
        <v>-300.0</v>
      </c>
      <c r="M10" s="7">
        <f>-727.82-456.15</f>
        <v>-1183.97</v>
      </c>
      <c r="N10" s="6">
        <v>-3600.0</v>
      </c>
      <c r="O10" s="6">
        <v>-500.0</v>
      </c>
      <c r="P10" s="8">
        <f>-3856.58-1739.07</f>
        <v>-5595.65</v>
      </c>
      <c r="Q10" s="9">
        <f>-1164.04-80.65</f>
        <v>-1244.69</v>
      </c>
      <c r="R10" s="9">
        <v>-800.0</v>
      </c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"/>
      <c r="B11" s="1"/>
      <c r="C11" s="5" t="s">
        <v>24</v>
      </c>
      <c r="D11" s="6">
        <v>-142.34</v>
      </c>
      <c r="E11" s="6">
        <v>-87.18</v>
      </c>
      <c r="F11" s="6">
        <v>-142.34</v>
      </c>
      <c r="G11" s="6">
        <v>-87.18</v>
      </c>
      <c r="H11" s="6">
        <v>-22.0</v>
      </c>
      <c r="I11" s="6">
        <v>-50.0</v>
      </c>
      <c r="J11" s="6">
        <v>-22.32</v>
      </c>
      <c r="K11" s="6">
        <v>-90.0</v>
      </c>
      <c r="L11" s="6">
        <v>-50.0</v>
      </c>
      <c r="M11" s="7">
        <v>-89.28</v>
      </c>
      <c r="N11" s="6">
        <f>-160-152.17+147.17</f>
        <v>-165</v>
      </c>
      <c r="O11" s="6">
        <v>-100.0</v>
      </c>
      <c r="P11" s="8">
        <v>-166.8</v>
      </c>
      <c r="Q11" s="9">
        <v>-123.04</v>
      </c>
      <c r="R11" s="9">
        <v>-160.0</v>
      </c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"/>
      <c r="B12" s="1"/>
      <c r="C12" s="5" t="s">
        <v>25</v>
      </c>
      <c r="D12" s="6">
        <v>-270.0</v>
      </c>
      <c r="E12" s="6">
        <v>-45.0</v>
      </c>
      <c r="F12" s="6">
        <v>0.0</v>
      </c>
      <c r="G12" s="6">
        <v>-45.0</v>
      </c>
      <c r="H12" s="6">
        <v>0.0</v>
      </c>
      <c r="I12" s="6">
        <v>0.0</v>
      </c>
      <c r="J12" s="6">
        <v>0.0</v>
      </c>
      <c r="K12" s="6">
        <v>0.0</v>
      </c>
      <c r="L12" s="6">
        <v>0.0</v>
      </c>
      <c r="M12" s="6">
        <v>0.0</v>
      </c>
      <c r="N12" s="6">
        <v>0.0</v>
      </c>
      <c r="O12" s="6">
        <v>0.0</v>
      </c>
      <c r="P12" s="6">
        <v>0.0</v>
      </c>
      <c r="Q12" s="6">
        <v>0.0</v>
      </c>
      <c r="R12" s="6">
        <v>0.0</v>
      </c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"/>
      <c r="B13" s="1"/>
      <c r="C13" s="5" t="s">
        <v>26</v>
      </c>
      <c r="D13" s="6">
        <v>-3461.49</v>
      </c>
      <c r="E13" s="6">
        <v>-272.53</v>
      </c>
      <c r="F13" s="6">
        <v>-1000.0</v>
      </c>
      <c r="G13" s="6">
        <v>-272.53</v>
      </c>
      <c r="H13" s="6">
        <v>0.0</v>
      </c>
      <c r="I13" s="6">
        <v>-1000.0</v>
      </c>
      <c r="J13" s="6">
        <v>0.0</v>
      </c>
      <c r="K13" s="6">
        <v>-60.0</v>
      </c>
      <c r="L13" s="6">
        <v>-1000.0</v>
      </c>
      <c r="M13" s="7">
        <v>-114.97</v>
      </c>
      <c r="N13" s="6">
        <v>-550.0</v>
      </c>
      <c r="O13" s="6">
        <v>-500.0</v>
      </c>
      <c r="P13" s="8">
        <v>-514.18</v>
      </c>
      <c r="Q13" s="6">
        <f>-791.33-163.99</f>
        <v>-955.32</v>
      </c>
      <c r="R13" s="9">
        <v>-700.0</v>
      </c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2" t="s">
        <v>27</v>
      </c>
      <c r="B14" s="1"/>
      <c r="C14" s="1"/>
      <c r="D14" s="11">
        <f t="shared" ref="D14:R14" si="3">D3+D7</f>
        <v>-12421.34</v>
      </c>
      <c r="E14" s="11">
        <f t="shared" si="3"/>
        <v>-7564.15</v>
      </c>
      <c r="F14" s="11">
        <f t="shared" si="3"/>
        <v>-9833.44</v>
      </c>
      <c r="G14" s="11">
        <f t="shared" si="3"/>
        <v>-7600.13</v>
      </c>
      <c r="H14" s="11">
        <f t="shared" si="3"/>
        <v>-8406</v>
      </c>
      <c r="I14" s="11">
        <f t="shared" si="3"/>
        <v>-9614</v>
      </c>
      <c r="J14" s="11">
        <f t="shared" si="3"/>
        <v>-7850.89</v>
      </c>
      <c r="K14" s="11">
        <f t="shared" si="3"/>
        <v>-7414</v>
      </c>
      <c r="L14" s="11">
        <f t="shared" si="3"/>
        <v>-9314</v>
      </c>
      <c r="M14" s="11">
        <f t="shared" si="3"/>
        <v>-7345.87</v>
      </c>
      <c r="N14" s="11">
        <f t="shared" si="3"/>
        <v>-11800</v>
      </c>
      <c r="O14" s="11">
        <f t="shared" si="3"/>
        <v>-8064</v>
      </c>
      <c r="P14" s="11">
        <f t="shared" si="3"/>
        <v>-14675.59</v>
      </c>
      <c r="Q14" s="11">
        <f t="shared" si="3"/>
        <v>-7852.9</v>
      </c>
      <c r="R14" s="11">
        <f t="shared" si="3"/>
        <v>-7824</v>
      </c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"/>
      <c r="B15" s="1"/>
      <c r="C15" s="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2" t="s">
        <v>28</v>
      </c>
      <c r="B16" s="1"/>
      <c r="C16" s="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"/>
      <c r="B17" s="5" t="s">
        <v>16</v>
      </c>
      <c r="C17" s="1"/>
      <c r="D17" s="6">
        <f t="shared" ref="D17:R17" si="4">sum(D18:D19)</f>
        <v>9185</v>
      </c>
      <c r="E17" s="6">
        <f t="shared" si="4"/>
        <v>6865</v>
      </c>
      <c r="F17" s="6">
        <f t="shared" si="4"/>
        <v>8700</v>
      </c>
      <c r="G17" s="6">
        <f t="shared" si="4"/>
        <v>7855</v>
      </c>
      <c r="H17" s="6">
        <f t="shared" si="4"/>
        <v>7108</v>
      </c>
      <c r="I17" s="6">
        <f t="shared" si="4"/>
        <v>7700</v>
      </c>
      <c r="J17" s="6">
        <f t="shared" si="4"/>
        <v>7703</v>
      </c>
      <c r="K17" s="6">
        <f t="shared" si="4"/>
        <v>5200</v>
      </c>
      <c r="L17" s="6">
        <f t="shared" si="4"/>
        <v>5900</v>
      </c>
      <c r="M17" s="6">
        <f t="shared" si="4"/>
        <v>5639</v>
      </c>
      <c r="N17" s="6">
        <f t="shared" si="4"/>
        <v>7300</v>
      </c>
      <c r="O17" s="6">
        <f t="shared" si="4"/>
        <v>6900</v>
      </c>
      <c r="P17" s="6">
        <f t="shared" si="4"/>
        <v>8201</v>
      </c>
      <c r="Q17" s="6">
        <f t="shared" si="4"/>
        <v>8140</v>
      </c>
      <c r="R17" s="6">
        <f t="shared" si="4"/>
        <v>8160</v>
      </c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"/>
      <c r="B18" s="1"/>
      <c r="C18" s="5" t="s">
        <v>29</v>
      </c>
      <c r="D18" s="6">
        <v>1660.0</v>
      </c>
      <c r="E18" s="6">
        <v>1420.0</v>
      </c>
      <c r="F18" s="6">
        <v>1700.0</v>
      </c>
      <c r="G18" s="6">
        <v>1600.0</v>
      </c>
      <c r="H18" s="6">
        <v>980.0</v>
      </c>
      <c r="I18" s="6">
        <v>1200.0</v>
      </c>
      <c r="J18" s="6">
        <v>1140.0</v>
      </c>
      <c r="K18" s="6">
        <v>700.0</v>
      </c>
      <c r="L18" s="6">
        <v>900.0</v>
      </c>
      <c r="M18" s="7">
        <v>850.0</v>
      </c>
      <c r="N18" s="6">
        <v>800.0</v>
      </c>
      <c r="O18" s="6">
        <v>900.0</v>
      </c>
      <c r="P18" s="8">
        <v>720.0</v>
      </c>
      <c r="Q18" s="9">
        <v>240.0</v>
      </c>
      <c r="R18" s="9">
        <v>160.0</v>
      </c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"/>
      <c r="B19" s="1"/>
      <c r="C19" s="5" t="s">
        <v>30</v>
      </c>
      <c r="D19" s="6">
        <v>7525.0</v>
      </c>
      <c r="E19" s="6">
        <v>5445.0</v>
      </c>
      <c r="F19" s="6">
        <v>7000.0</v>
      </c>
      <c r="G19" s="6">
        <v>6255.0</v>
      </c>
      <c r="H19" s="6">
        <v>6128.0</v>
      </c>
      <c r="I19" s="6">
        <v>6500.0</v>
      </c>
      <c r="J19" s="6">
        <v>6563.0</v>
      </c>
      <c r="K19" s="6">
        <v>4500.0</v>
      </c>
      <c r="L19" s="6">
        <v>5000.0</v>
      </c>
      <c r="M19" s="7">
        <v>4789.0</v>
      </c>
      <c r="N19" s="6">
        <v>6500.0</v>
      </c>
      <c r="O19" s="6">
        <v>6000.0</v>
      </c>
      <c r="P19" s="8">
        <v>7481.0</v>
      </c>
      <c r="Q19" s="9">
        <f>7900</f>
        <v>7900</v>
      </c>
      <c r="R19" s="9">
        <v>8000.0</v>
      </c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"/>
      <c r="B20" s="5" t="s">
        <v>20</v>
      </c>
      <c r="C20" s="1"/>
      <c r="D20" s="6">
        <v>0.0</v>
      </c>
      <c r="E20" s="6">
        <v>0.0</v>
      </c>
      <c r="F20" s="6">
        <v>0.0</v>
      </c>
      <c r="G20" s="6">
        <v>0.0</v>
      </c>
      <c r="H20" s="6">
        <v>0.0</v>
      </c>
      <c r="I20" s="6">
        <v>0.0</v>
      </c>
      <c r="J20" s="6">
        <v>0.0</v>
      </c>
      <c r="K20" s="6">
        <v>0.0</v>
      </c>
      <c r="L20" s="6">
        <v>0.0</v>
      </c>
      <c r="M20" s="6">
        <v>0.0</v>
      </c>
      <c r="N20" s="6">
        <v>0.0</v>
      </c>
      <c r="O20" s="6">
        <v>0.0</v>
      </c>
      <c r="P20" s="6">
        <v>0.0</v>
      </c>
      <c r="Q20" s="6">
        <v>0.0</v>
      </c>
      <c r="R20" s="6">
        <v>0.0</v>
      </c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2" t="s">
        <v>31</v>
      </c>
      <c r="B21" s="1"/>
      <c r="C21" s="1"/>
      <c r="D21" s="11">
        <f t="shared" ref="D21:R21" si="5">D17+D20</f>
        <v>9185</v>
      </c>
      <c r="E21" s="11">
        <f t="shared" si="5"/>
        <v>6865</v>
      </c>
      <c r="F21" s="11">
        <f t="shared" si="5"/>
        <v>8700</v>
      </c>
      <c r="G21" s="11">
        <f t="shared" si="5"/>
        <v>7855</v>
      </c>
      <c r="H21" s="11">
        <f t="shared" si="5"/>
        <v>7108</v>
      </c>
      <c r="I21" s="11">
        <f t="shared" si="5"/>
        <v>7700</v>
      </c>
      <c r="J21" s="11">
        <f t="shared" si="5"/>
        <v>7703</v>
      </c>
      <c r="K21" s="11">
        <f t="shared" si="5"/>
        <v>5200</v>
      </c>
      <c r="L21" s="11">
        <f t="shared" si="5"/>
        <v>5900</v>
      </c>
      <c r="M21" s="11">
        <f t="shared" si="5"/>
        <v>5639</v>
      </c>
      <c r="N21" s="11">
        <f t="shared" si="5"/>
        <v>7300</v>
      </c>
      <c r="O21" s="11">
        <f t="shared" si="5"/>
        <v>6900</v>
      </c>
      <c r="P21" s="11">
        <f t="shared" si="5"/>
        <v>8201</v>
      </c>
      <c r="Q21" s="11">
        <f t="shared" si="5"/>
        <v>8140</v>
      </c>
      <c r="R21" s="11">
        <f t="shared" si="5"/>
        <v>8160</v>
      </c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"/>
      <c r="B22" s="1"/>
      <c r="C22" s="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2" t="s">
        <v>32</v>
      </c>
      <c r="B23" s="1"/>
      <c r="C23" s="1"/>
      <c r="D23" s="11">
        <f t="shared" ref="D23:R23" si="6">D14+D21</f>
        <v>-3236.34</v>
      </c>
      <c r="E23" s="11">
        <f t="shared" si="6"/>
        <v>-699.15</v>
      </c>
      <c r="F23" s="11">
        <f t="shared" si="6"/>
        <v>-1133.44</v>
      </c>
      <c r="G23" s="11">
        <f t="shared" si="6"/>
        <v>254.87</v>
      </c>
      <c r="H23" s="11">
        <f t="shared" si="6"/>
        <v>-1298</v>
      </c>
      <c r="I23" s="11">
        <f t="shared" si="6"/>
        <v>-1914</v>
      </c>
      <c r="J23" s="11">
        <f t="shared" si="6"/>
        <v>-147.89</v>
      </c>
      <c r="K23" s="11">
        <f t="shared" si="6"/>
        <v>-2214</v>
      </c>
      <c r="L23" s="11">
        <f t="shared" si="6"/>
        <v>-3414</v>
      </c>
      <c r="M23" s="11">
        <f t="shared" si="6"/>
        <v>-1706.87</v>
      </c>
      <c r="N23" s="11">
        <f t="shared" si="6"/>
        <v>-4500</v>
      </c>
      <c r="O23" s="11">
        <f t="shared" si="6"/>
        <v>-1164</v>
      </c>
      <c r="P23" s="11">
        <f t="shared" si="6"/>
        <v>-6474.59</v>
      </c>
      <c r="Q23" s="11">
        <f t="shared" si="6"/>
        <v>287.1</v>
      </c>
      <c r="R23" s="11">
        <f t="shared" si="6"/>
        <v>336</v>
      </c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"/>
      <c r="B24" s="1"/>
      <c r="C24" s="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2" t="s">
        <v>33</v>
      </c>
      <c r="B25" s="1"/>
      <c r="C25" s="1"/>
      <c r="D25" s="6">
        <f t="shared" ref="D25:R25" si="7">sum(D26:D27)</f>
        <v>0</v>
      </c>
      <c r="E25" s="6">
        <f t="shared" si="7"/>
        <v>0</v>
      </c>
      <c r="F25" s="6">
        <f t="shared" si="7"/>
        <v>0</v>
      </c>
      <c r="G25" s="6">
        <f t="shared" si="7"/>
        <v>0</v>
      </c>
      <c r="H25" s="6">
        <f t="shared" si="7"/>
        <v>0</v>
      </c>
      <c r="I25" s="6">
        <f t="shared" si="7"/>
        <v>0</v>
      </c>
      <c r="J25" s="6">
        <f t="shared" si="7"/>
        <v>0</v>
      </c>
      <c r="K25" s="6">
        <f t="shared" si="7"/>
        <v>0</v>
      </c>
      <c r="L25" s="6">
        <f t="shared" si="7"/>
        <v>0</v>
      </c>
      <c r="M25" s="6">
        <f t="shared" si="7"/>
        <v>0</v>
      </c>
      <c r="N25" s="6">
        <f t="shared" si="7"/>
        <v>0</v>
      </c>
      <c r="O25" s="6">
        <f t="shared" si="7"/>
        <v>0</v>
      </c>
      <c r="P25" s="6">
        <f t="shared" si="7"/>
        <v>0</v>
      </c>
      <c r="Q25" s="6">
        <f t="shared" si="7"/>
        <v>0</v>
      </c>
      <c r="R25" s="6">
        <f t="shared" si="7"/>
        <v>0</v>
      </c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"/>
      <c r="B26" s="5" t="s">
        <v>16</v>
      </c>
      <c r="C26" s="1"/>
      <c r="D26" s="6">
        <v>0.0</v>
      </c>
      <c r="E26" s="6">
        <v>0.0</v>
      </c>
      <c r="F26" s="6">
        <v>0.0</v>
      </c>
      <c r="G26" s="6">
        <v>0.0</v>
      </c>
      <c r="H26" s="6">
        <v>0.0</v>
      </c>
      <c r="I26" s="6">
        <v>0.0</v>
      </c>
      <c r="J26" s="6">
        <v>0.0</v>
      </c>
      <c r="K26" s="6">
        <v>0.0</v>
      </c>
      <c r="L26" s="6">
        <v>0.0</v>
      </c>
      <c r="M26" s="6">
        <v>0.0</v>
      </c>
      <c r="N26" s="6">
        <v>0.0</v>
      </c>
      <c r="O26" s="6">
        <v>0.0</v>
      </c>
      <c r="P26" s="6">
        <v>0.0</v>
      </c>
      <c r="Q26" s="6">
        <v>0.0</v>
      </c>
      <c r="R26" s="6">
        <v>0.0</v>
      </c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"/>
      <c r="B27" s="5" t="s">
        <v>20</v>
      </c>
      <c r="C27" s="1"/>
      <c r="D27" s="6">
        <v>0.0</v>
      </c>
      <c r="E27" s="6">
        <v>0.0</v>
      </c>
      <c r="F27" s="6">
        <v>0.0</v>
      </c>
      <c r="G27" s="6">
        <v>0.0</v>
      </c>
      <c r="H27" s="6">
        <v>0.0</v>
      </c>
      <c r="I27" s="6">
        <v>0.0</v>
      </c>
      <c r="J27" s="6">
        <v>0.0</v>
      </c>
      <c r="K27" s="6">
        <v>0.0</v>
      </c>
      <c r="L27" s="6">
        <v>0.0</v>
      </c>
      <c r="M27" s="6">
        <v>0.0</v>
      </c>
      <c r="N27" s="6">
        <v>0.0</v>
      </c>
      <c r="O27" s="6">
        <v>0.0</v>
      </c>
      <c r="P27" s="6">
        <v>0.0</v>
      </c>
      <c r="Q27" s="6">
        <v>0.0</v>
      </c>
      <c r="R27" s="6">
        <v>0.0</v>
      </c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2" t="s">
        <v>34</v>
      </c>
      <c r="B28" s="1"/>
      <c r="C28" s="1"/>
      <c r="D28" s="11">
        <f t="shared" ref="D28:R28" si="8">D25</f>
        <v>0</v>
      </c>
      <c r="E28" s="11">
        <f t="shared" si="8"/>
        <v>0</v>
      </c>
      <c r="F28" s="11">
        <f t="shared" si="8"/>
        <v>0</v>
      </c>
      <c r="G28" s="11">
        <f t="shared" si="8"/>
        <v>0</v>
      </c>
      <c r="H28" s="11">
        <f t="shared" si="8"/>
        <v>0</v>
      </c>
      <c r="I28" s="11">
        <f t="shared" si="8"/>
        <v>0</v>
      </c>
      <c r="J28" s="11">
        <f t="shared" si="8"/>
        <v>0</v>
      </c>
      <c r="K28" s="11">
        <f t="shared" si="8"/>
        <v>0</v>
      </c>
      <c r="L28" s="11">
        <f t="shared" si="8"/>
        <v>0</v>
      </c>
      <c r="M28" s="11">
        <f t="shared" si="8"/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si="8"/>
        <v>0</v>
      </c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"/>
      <c r="B29" s="1"/>
      <c r="C29" s="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2" t="s">
        <v>35</v>
      </c>
      <c r="B30" s="1"/>
      <c r="C30" s="1"/>
      <c r="D30" s="6">
        <f t="shared" ref="D30:R30" si="9">sum(D31:D33)</f>
        <v>3200</v>
      </c>
      <c r="E30" s="6">
        <f t="shared" si="9"/>
        <v>1250</v>
      </c>
      <c r="F30" s="6">
        <f t="shared" si="9"/>
        <v>1000</v>
      </c>
      <c r="G30" s="6">
        <f t="shared" si="9"/>
        <v>1250</v>
      </c>
      <c r="H30" s="6">
        <f t="shared" si="9"/>
        <v>110</v>
      </c>
      <c r="I30" s="6">
        <f t="shared" si="9"/>
        <v>1000</v>
      </c>
      <c r="J30" s="6">
        <f t="shared" si="9"/>
        <v>109.6</v>
      </c>
      <c r="K30" s="6">
        <f t="shared" si="9"/>
        <v>1100</v>
      </c>
      <c r="L30" s="6">
        <f t="shared" si="9"/>
        <v>1000</v>
      </c>
      <c r="M30" s="6">
        <f t="shared" si="9"/>
        <v>1143.4</v>
      </c>
      <c r="N30" s="6">
        <f t="shared" si="9"/>
        <v>1275</v>
      </c>
      <c r="O30" s="6">
        <f t="shared" si="9"/>
        <v>500</v>
      </c>
      <c r="P30" s="6">
        <f t="shared" si="9"/>
        <v>1275</v>
      </c>
      <c r="Q30" s="6">
        <f t="shared" si="9"/>
        <v>615</v>
      </c>
      <c r="R30" s="6">
        <f t="shared" si="9"/>
        <v>0</v>
      </c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"/>
      <c r="B31" s="5" t="s">
        <v>36</v>
      </c>
      <c r="C31" s="1"/>
      <c r="D31" s="6">
        <v>3200.0</v>
      </c>
      <c r="E31" s="6">
        <v>1250.0</v>
      </c>
      <c r="F31" s="6">
        <v>1000.0</v>
      </c>
      <c r="G31" s="6">
        <v>1250.0</v>
      </c>
      <c r="H31" s="6">
        <v>110.0</v>
      </c>
      <c r="I31" s="6">
        <v>1000.0</v>
      </c>
      <c r="J31" s="6">
        <v>109.6</v>
      </c>
      <c r="K31" s="6">
        <v>1100.0</v>
      </c>
      <c r="L31" s="6">
        <v>1000.0</v>
      </c>
      <c r="M31" s="7">
        <v>1093.4</v>
      </c>
      <c r="N31" s="6">
        <f>1500-1000</f>
        <v>500</v>
      </c>
      <c r="O31" s="6">
        <v>500.0</v>
      </c>
      <c r="P31" s="8">
        <v>1500.0</v>
      </c>
      <c r="Q31" s="9">
        <v>0.0</v>
      </c>
      <c r="R31" s="9">
        <v>0.0</v>
      </c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"/>
      <c r="B32" s="5" t="s">
        <v>37</v>
      </c>
      <c r="C32" s="1"/>
      <c r="D32" s="4"/>
      <c r="E32" s="4"/>
      <c r="F32" s="4"/>
      <c r="G32" s="4"/>
      <c r="H32" s="4"/>
      <c r="I32" s="4"/>
      <c r="J32" s="4"/>
      <c r="K32" s="4"/>
      <c r="L32" s="4"/>
      <c r="M32" s="7">
        <v>50.0</v>
      </c>
      <c r="N32" s="6">
        <v>775.0</v>
      </c>
      <c r="O32" s="6">
        <v>0.0</v>
      </c>
      <c r="P32" s="8">
        <v>775.0</v>
      </c>
      <c r="Q32" s="9">
        <v>615.0</v>
      </c>
      <c r="R32" s="6">
        <v>0.0</v>
      </c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"/>
      <c r="B33" s="5" t="s">
        <v>38</v>
      </c>
      <c r="C33" s="1"/>
      <c r="D33" s="6">
        <v>0.0</v>
      </c>
      <c r="E33" s="6">
        <v>0.0</v>
      </c>
      <c r="F33" s="6">
        <v>0.0</v>
      </c>
      <c r="G33" s="6">
        <v>0.0</v>
      </c>
      <c r="H33" s="6">
        <v>0.0</v>
      </c>
      <c r="I33" s="6">
        <v>0.0</v>
      </c>
      <c r="J33" s="6">
        <v>0.0</v>
      </c>
      <c r="K33" s="6">
        <v>0.0</v>
      </c>
      <c r="L33" s="6">
        <v>0.0</v>
      </c>
      <c r="M33" s="6">
        <v>0.0</v>
      </c>
      <c r="N33" s="6">
        <v>0.0</v>
      </c>
      <c r="O33" s="6">
        <v>0.0</v>
      </c>
      <c r="P33" s="12">
        <v>-1000.0</v>
      </c>
      <c r="Q33" s="6">
        <v>0.0</v>
      </c>
      <c r="R33" s="6">
        <v>0.0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2" t="s">
        <v>39</v>
      </c>
      <c r="B34" s="1"/>
      <c r="C34" s="1"/>
      <c r="D34" s="6">
        <v>0.0</v>
      </c>
      <c r="E34" s="6">
        <v>0.0</v>
      </c>
      <c r="F34" s="6">
        <v>0.0</v>
      </c>
      <c r="G34" s="6">
        <v>0.0</v>
      </c>
      <c r="H34" s="6">
        <v>0.0</v>
      </c>
      <c r="I34" s="6">
        <v>0.0</v>
      </c>
      <c r="J34" s="6">
        <v>0.0</v>
      </c>
      <c r="K34" s="6">
        <v>0.0</v>
      </c>
      <c r="L34" s="6">
        <v>0.0</v>
      </c>
      <c r="M34" s="6">
        <v>0.0</v>
      </c>
      <c r="N34" s="6">
        <v>0.0</v>
      </c>
      <c r="O34" s="6">
        <v>0.0</v>
      </c>
      <c r="P34" s="6">
        <v>0.0</v>
      </c>
      <c r="Q34" s="6">
        <v>0.0</v>
      </c>
      <c r="R34" s="6">
        <v>0.0</v>
      </c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2" t="s">
        <v>40</v>
      </c>
      <c r="B35" s="1"/>
      <c r="C35" s="1"/>
      <c r="D35" s="11">
        <f t="shared" ref="D35:R35" si="10">D23+D28+D30+D34</f>
        <v>-36.34</v>
      </c>
      <c r="E35" s="11">
        <f t="shared" si="10"/>
        <v>550.85</v>
      </c>
      <c r="F35" s="11">
        <f t="shared" si="10"/>
        <v>-133.44</v>
      </c>
      <c r="G35" s="11">
        <f t="shared" si="10"/>
        <v>1504.87</v>
      </c>
      <c r="H35" s="11">
        <f t="shared" si="10"/>
        <v>-1188</v>
      </c>
      <c r="I35" s="11">
        <f t="shared" si="10"/>
        <v>-914</v>
      </c>
      <c r="J35" s="11">
        <f t="shared" si="10"/>
        <v>-38.29</v>
      </c>
      <c r="K35" s="11">
        <f t="shared" si="10"/>
        <v>-1114</v>
      </c>
      <c r="L35" s="11">
        <f t="shared" si="10"/>
        <v>-2414</v>
      </c>
      <c r="M35" s="11">
        <f t="shared" si="10"/>
        <v>-563.47</v>
      </c>
      <c r="N35" s="11">
        <f t="shared" si="10"/>
        <v>-3225</v>
      </c>
      <c r="O35" s="11">
        <f t="shared" si="10"/>
        <v>-664</v>
      </c>
      <c r="P35" s="11">
        <f t="shared" si="10"/>
        <v>-5199.59</v>
      </c>
      <c r="Q35" s="11">
        <f t="shared" si="10"/>
        <v>902.1</v>
      </c>
      <c r="R35" s="11">
        <f t="shared" si="10"/>
        <v>336</v>
      </c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"/>
      <c r="B36" s="1"/>
      <c r="C36" s="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2" t="s">
        <v>41</v>
      </c>
      <c r="B37" s="1"/>
      <c r="C37" s="1"/>
      <c r="D37" s="6">
        <f t="shared" ref="D37:R37" si="11">sum(D38:D39)</f>
        <v>0</v>
      </c>
      <c r="E37" s="6">
        <f t="shared" si="11"/>
        <v>0</v>
      </c>
      <c r="F37" s="6">
        <f t="shared" si="11"/>
        <v>0</v>
      </c>
      <c r="G37" s="6">
        <f t="shared" si="11"/>
        <v>0</v>
      </c>
      <c r="H37" s="6">
        <f t="shared" si="11"/>
        <v>0</v>
      </c>
      <c r="I37" s="6">
        <f t="shared" si="11"/>
        <v>0</v>
      </c>
      <c r="J37" s="6">
        <f t="shared" si="11"/>
        <v>0</v>
      </c>
      <c r="K37" s="6">
        <f t="shared" si="11"/>
        <v>0</v>
      </c>
      <c r="L37" s="6">
        <f t="shared" si="11"/>
        <v>0</v>
      </c>
      <c r="M37" s="6">
        <f t="shared" si="11"/>
        <v>0</v>
      </c>
      <c r="N37" s="6">
        <f t="shared" si="11"/>
        <v>0</v>
      </c>
      <c r="O37" s="6">
        <f t="shared" si="11"/>
        <v>0</v>
      </c>
      <c r="P37" s="6">
        <f t="shared" si="11"/>
        <v>0</v>
      </c>
      <c r="Q37" s="6">
        <f t="shared" si="11"/>
        <v>0</v>
      </c>
      <c r="R37" s="6">
        <f t="shared" si="11"/>
        <v>0</v>
      </c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"/>
      <c r="B38" s="5" t="s">
        <v>42</v>
      </c>
      <c r="C38" s="1"/>
      <c r="D38" s="6">
        <v>0.0</v>
      </c>
      <c r="E38" s="6">
        <v>0.0</v>
      </c>
      <c r="F38" s="6">
        <v>0.0</v>
      </c>
      <c r="G38" s="6">
        <v>0.0</v>
      </c>
      <c r="H38" s="6">
        <v>0.0</v>
      </c>
      <c r="I38" s="6">
        <v>0.0</v>
      </c>
      <c r="J38" s="6">
        <v>0.0</v>
      </c>
      <c r="K38" s="6">
        <v>0.0</v>
      </c>
      <c r="L38" s="6">
        <v>0.0</v>
      </c>
      <c r="M38" s="6">
        <v>0.0</v>
      </c>
      <c r="N38" s="6">
        <v>0.0</v>
      </c>
      <c r="O38" s="6">
        <v>0.0</v>
      </c>
      <c r="P38" s="6">
        <v>0.0</v>
      </c>
      <c r="Q38" s="6">
        <v>0.0</v>
      </c>
      <c r="R38" s="6">
        <v>0.0</v>
      </c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"/>
      <c r="B39" s="5" t="s">
        <v>43</v>
      </c>
      <c r="C39" s="1"/>
      <c r="D39" s="6">
        <v>0.0</v>
      </c>
      <c r="E39" s="6">
        <v>0.0</v>
      </c>
      <c r="F39" s="6">
        <v>0.0</v>
      </c>
      <c r="G39" s="6">
        <v>0.0</v>
      </c>
      <c r="H39" s="6">
        <v>0.0</v>
      </c>
      <c r="I39" s="6">
        <v>0.0</v>
      </c>
      <c r="J39" s="6">
        <v>0.0</v>
      </c>
      <c r="K39" s="6">
        <v>0.0</v>
      </c>
      <c r="L39" s="6">
        <v>0.0</v>
      </c>
      <c r="M39" s="6">
        <v>0.0</v>
      </c>
      <c r="N39" s="6">
        <v>0.0</v>
      </c>
      <c r="O39" s="6">
        <v>0.0</v>
      </c>
      <c r="P39" s="6">
        <v>0.0</v>
      </c>
      <c r="Q39" s="6">
        <v>0.0</v>
      </c>
      <c r="R39" s="6">
        <v>0.0</v>
      </c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2" t="s">
        <v>44</v>
      </c>
      <c r="B40" s="1"/>
      <c r="C40" s="1"/>
      <c r="D40" s="11">
        <f t="shared" ref="D40:R40" si="12">D35+D37</f>
        <v>-36.34</v>
      </c>
      <c r="E40" s="11">
        <f t="shared" si="12"/>
        <v>550.85</v>
      </c>
      <c r="F40" s="11">
        <f t="shared" si="12"/>
        <v>-133.44</v>
      </c>
      <c r="G40" s="11">
        <f t="shared" si="12"/>
        <v>1504.87</v>
      </c>
      <c r="H40" s="11">
        <f t="shared" si="12"/>
        <v>-1188</v>
      </c>
      <c r="I40" s="11">
        <f t="shared" si="12"/>
        <v>-914</v>
      </c>
      <c r="J40" s="11">
        <f t="shared" si="12"/>
        <v>-38.29</v>
      </c>
      <c r="K40" s="11">
        <f t="shared" si="12"/>
        <v>-1114</v>
      </c>
      <c r="L40" s="11">
        <f t="shared" si="12"/>
        <v>-2414</v>
      </c>
      <c r="M40" s="11">
        <f t="shared" si="12"/>
        <v>-563.47</v>
      </c>
      <c r="N40" s="11">
        <f t="shared" si="12"/>
        <v>-3225</v>
      </c>
      <c r="O40" s="11">
        <f t="shared" si="12"/>
        <v>-664</v>
      </c>
      <c r="P40" s="11">
        <f t="shared" si="12"/>
        <v>-5199.59</v>
      </c>
      <c r="Q40" s="11">
        <f t="shared" si="12"/>
        <v>902.1</v>
      </c>
      <c r="R40" s="11">
        <f t="shared" si="12"/>
        <v>336</v>
      </c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"/>
      <c r="B41" s="1"/>
      <c r="C41" s="1"/>
      <c r="D41" s="4"/>
      <c r="E41" s="4"/>
      <c r="F41" s="4"/>
      <c r="G41" s="4"/>
      <c r="H41" s="4"/>
      <c r="I41" s="1"/>
      <c r="J41" s="4"/>
      <c r="K41" s="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"/>
      <c r="B42" s="1"/>
      <c r="C42" s="1"/>
      <c r="D42" s="4"/>
      <c r="E42" s="4"/>
      <c r="F42" s="4"/>
      <c r="G42" s="4"/>
      <c r="H42" s="4"/>
      <c r="I42" s="1"/>
      <c r="J42" s="4"/>
      <c r="K42" s="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"/>
      <c r="B43" s="1"/>
      <c r="C43" s="1"/>
      <c r="D43" s="4"/>
      <c r="E43" s="4"/>
      <c r="F43" s="4"/>
      <c r="G43" s="4"/>
      <c r="H43" s="4"/>
      <c r="I43" s="1"/>
      <c r="J43" s="4"/>
      <c r="K43" s="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"/>
      <c r="B44" s="1"/>
      <c r="C44" s="1"/>
      <c r="D44" s="4"/>
      <c r="E44" s="4"/>
      <c r="F44" s="4"/>
      <c r="G44" s="4"/>
      <c r="H44" s="4"/>
      <c r="I44" s="1"/>
      <c r="J44" s="4"/>
      <c r="K44" s="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"/>
      <c r="B45" s="1"/>
      <c r="C45" s="1"/>
      <c r="D45" s="4"/>
      <c r="E45" s="4"/>
      <c r="F45" s="4"/>
      <c r="G45" s="4"/>
      <c r="H45" s="4"/>
      <c r="I45" s="1"/>
      <c r="J45" s="4"/>
      <c r="K45" s="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"/>
      <c r="B46" s="1"/>
      <c r="C46" s="1"/>
      <c r="D46" s="4"/>
      <c r="E46" s="4"/>
      <c r="F46" s="4"/>
      <c r="G46" s="4"/>
      <c r="H46" s="4"/>
      <c r="I46" s="1"/>
      <c r="J46" s="4"/>
      <c r="K46" s="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"/>
      <c r="B47" s="1"/>
      <c r="C47" s="1"/>
      <c r="D47" s="4"/>
      <c r="E47" s="4"/>
      <c r="F47" s="4"/>
      <c r="G47" s="4"/>
      <c r="H47" s="4"/>
      <c r="I47" s="1"/>
      <c r="J47" s="4"/>
      <c r="K47" s="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"/>
      <c r="B48" s="1"/>
      <c r="C48" s="1"/>
      <c r="D48" s="4"/>
      <c r="E48" s="4"/>
      <c r="F48" s="4"/>
      <c r="G48" s="4"/>
      <c r="H48" s="4"/>
      <c r="I48" s="1"/>
      <c r="J48" s="4"/>
      <c r="K48" s="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"/>
      <c r="B49" s="1"/>
      <c r="C49" s="1"/>
      <c r="D49" s="4"/>
      <c r="E49" s="4"/>
      <c r="F49" s="4"/>
      <c r="G49" s="4"/>
      <c r="H49" s="4"/>
      <c r="I49" s="1"/>
      <c r="J49" s="4"/>
      <c r="K49" s="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1"/>
      <c r="C50" s="1"/>
      <c r="D50" s="4"/>
      <c r="E50" s="4"/>
      <c r="F50" s="4"/>
      <c r="G50" s="4"/>
      <c r="H50" s="4"/>
      <c r="I50" s="1"/>
      <c r="J50" s="4"/>
      <c r="K50" s="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1"/>
      <c r="C51" s="1"/>
      <c r="D51" s="4"/>
      <c r="E51" s="4"/>
      <c r="F51" s="4"/>
      <c r="G51" s="4"/>
      <c r="H51" s="4"/>
      <c r="I51" s="1"/>
      <c r="J51" s="4"/>
      <c r="K51" s="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1"/>
      <c r="C52" s="1"/>
      <c r="D52" s="4"/>
      <c r="E52" s="4"/>
      <c r="F52" s="4"/>
      <c r="G52" s="4"/>
      <c r="H52" s="4"/>
      <c r="I52" s="1"/>
      <c r="J52" s="4"/>
      <c r="K52" s="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1"/>
      <c r="C53" s="1"/>
      <c r="D53" s="4"/>
      <c r="E53" s="4"/>
      <c r="F53" s="4"/>
      <c r="G53" s="4"/>
      <c r="H53" s="4"/>
      <c r="I53" s="1"/>
      <c r="J53" s="4"/>
      <c r="K53" s="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1"/>
      <c r="C54" s="1"/>
      <c r="D54" s="4"/>
      <c r="E54" s="4"/>
      <c r="F54" s="4"/>
      <c r="G54" s="4"/>
      <c r="H54" s="4"/>
      <c r="I54" s="1"/>
      <c r="J54" s="4"/>
      <c r="K54" s="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1"/>
      <c r="C55" s="1"/>
      <c r="D55" s="4"/>
      <c r="E55" s="4"/>
      <c r="F55" s="4"/>
      <c r="G55" s="4"/>
      <c r="H55" s="4"/>
      <c r="I55" s="1"/>
      <c r="J55" s="4"/>
      <c r="K55" s="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1"/>
      <c r="C56" s="1"/>
      <c r="D56" s="4"/>
      <c r="E56" s="4"/>
      <c r="F56" s="4"/>
      <c r="G56" s="4"/>
      <c r="H56" s="4"/>
      <c r="I56" s="1"/>
      <c r="J56" s="4"/>
      <c r="K56" s="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1"/>
      <c r="C57" s="1"/>
      <c r="D57" s="4"/>
      <c r="E57" s="4"/>
      <c r="F57" s="4"/>
      <c r="G57" s="4"/>
      <c r="H57" s="4"/>
      <c r="I57" s="1"/>
      <c r="J57" s="4"/>
      <c r="K57" s="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1"/>
      <c r="C58" s="1"/>
      <c r="D58" s="4"/>
      <c r="E58" s="4"/>
      <c r="F58" s="4"/>
      <c r="G58" s="4"/>
      <c r="H58" s="4"/>
      <c r="I58" s="1"/>
      <c r="J58" s="4"/>
      <c r="K58" s="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1"/>
      <c r="C59" s="1"/>
      <c r="D59" s="4"/>
      <c r="E59" s="4"/>
      <c r="F59" s="4"/>
      <c r="G59" s="4"/>
      <c r="H59" s="4"/>
      <c r="I59" s="1"/>
      <c r="J59" s="4"/>
      <c r="K59" s="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1"/>
      <c r="C60" s="1"/>
      <c r="D60" s="4"/>
      <c r="E60" s="4"/>
      <c r="F60" s="4"/>
      <c r="G60" s="4"/>
      <c r="H60" s="4"/>
      <c r="I60" s="1"/>
      <c r="J60" s="4"/>
      <c r="K60" s="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1"/>
      <c r="C61" s="1"/>
      <c r="D61" s="4"/>
      <c r="E61" s="4"/>
      <c r="F61" s="4"/>
      <c r="G61" s="4"/>
      <c r="H61" s="4"/>
      <c r="I61" s="1"/>
      <c r="J61" s="4"/>
      <c r="K61" s="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1"/>
      <c r="C62" s="1"/>
      <c r="D62" s="4"/>
      <c r="E62" s="4"/>
      <c r="F62" s="4"/>
      <c r="G62" s="4"/>
      <c r="H62" s="4"/>
      <c r="I62" s="1"/>
      <c r="J62" s="4"/>
      <c r="K62" s="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1"/>
      <c r="C63" s="1"/>
      <c r="D63" s="4"/>
      <c r="E63" s="4"/>
      <c r="F63" s="4"/>
      <c r="G63" s="4"/>
      <c r="H63" s="4"/>
      <c r="I63" s="1"/>
      <c r="J63" s="4"/>
      <c r="K63" s="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1"/>
      <c r="C64" s="1"/>
      <c r="D64" s="4"/>
      <c r="E64" s="4"/>
      <c r="F64" s="4"/>
      <c r="G64" s="4"/>
      <c r="H64" s="4"/>
      <c r="I64" s="1"/>
      <c r="J64" s="4"/>
      <c r="K64" s="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1"/>
      <c r="C65" s="1"/>
      <c r="D65" s="4"/>
      <c r="E65" s="4"/>
      <c r="F65" s="4"/>
      <c r="G65" s="4"/>
      <c r="H65" s="4"/>
      <c r="I65" s="1"/>
      <c r="J65" s="4"/>
      <c r="K65" s="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1"/>
      <c r="C66" s="1"/>
      <c r="D66" s="4"/>
      <c r="E66" s="4"/>
      <c r="F66" s="4"/>
      <c r="G66" s="4"/>
      <c r="H66" s="4"/>
      <c r="I66" s="1"/>
      <c r="J66" s="4"/>
      <c r="K66" s="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1"/>
      <c r="C67" s="1"/>
      <c r="D67" s="4"/>
      <c r="E67" s="4"/>
      <c r="F67" s="4"/>
      <c r="G67" s="4"/>
      <c r="H67" s="4"/>
      <c r="I67" s="1"/>
      <c r="J67" s="4"/>
      <c r="K67" s="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1"/>
      <c r="C68" s="1"/>
      <c r="D68" s="4"/>
      <c r="E68" s="4"/>
      <c r="F68" s="4"/>
      <c r="G68" s="4"/>
      <c r="H68" s="4"/>
      <c r="I68" s="1"/>
      <c r="J68" s="4"/>
      <c r="K68" s="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1"/>
      <c r="C69" s="1"/>
      <c r="D69" s="4"/>
      <c r="E69" s="4"/>
      <c r="F69" s="4"/>
      <c r="G69" s="4"/>
      <c r="H69" s="4"/>
      <c r="I69" s="1"/>
      <c r="J69" s="4"/>
      <c r="K69" s="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1"/>
      <c r="C70" s="1"/>
      <c r="D70" s="4"/>
      <c r="E70" s="4"/>
      <c r="F70" s="4"/>
      <c r="G70" s="4"/>
      <c r="H70" s="4"/>
      <c r="I70" s="1"/>
      <c r="J70" s="4"/>
      <c r="K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1"/>
      <c r="C71" s="1"/>
      <c r="D71" s="4"/>
      <c r="E71" s="4"/>
      <c r="F71" s="4"/>
      <c r="G71" s="4"/>
      <c r="H71" s="4"/>
      <c r="I71" s="1"/>
      <c r="J71" s="4"/>
      <c r="K71" s="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1"/>
      <c r="C72" s="1"/>
      <c r="D72" s="4"/>
      <c r="E72" s="4"/>
      <c r="F72" s="4"/>
      <c r="G72" s="4"/>
      <c r="H72" s="4"/>
      <c r="I72" s="1"/>
      <c r="J72" s="4"/>
      <c r="K72" s="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1"/>
      <c r="C73" s="1"/>
      <c r="D73" s="4"/>
      <c r="E73" s="4"/>
      <c r="F73" s="4"/>
      <c r="G73" s="4"/>
      <c r="H73" s="4"/>
      <c r="I73" s="1"/>
      <c r="J73" s="4"/>
      <c r="K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1"/>
      <c r="C74" s="1"/>
      <c r="D74" s="4"/>
      <c r="E74" s="4"/>
      <c r="F74" s="4"/>
      <c r="G74" s="4"/>
      <c r="H74" s="4"/>
      <c r="I74" s="1"/>
      <c r="J74" s="4"/>
      <c r="K74" s="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1"/>
      <c r="C75" s="1"/>
      <c r="D75" s="4"/>
      <c r="E75" s="4"/>
      <c r="F75" s="4"/>
      <c r="G75" s="4"/>
      <c r="H75" s="4"/>
      <c r="I75" s="1"/>
      <c r="J75" s="4"/>
      <c r="K75" s="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1"/>
      <c r="C76" s="1"/>
      <c r="D76" s="4"/>
      <c r="E76" s="4"/>
      <c r="F76" s="4"/>
      <c r="G76" s="4"/>
      <c r="H76" s="4"/>
      <c r="I76" s="1"/>
      <c r="J76" s="4"/>
      <c r="K76" s="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1"/>
      <c r="C77" s="1"/>
      <c r="D77" s="4"/>
      <c r="E77" s="4"/>
      <c r="F77" s="4"/>
      <c r="G77" s="4"/>
      <c r="H77" s="4"/>
      <c r="I77" s="1"/>
      <c r="J77" s="4"/>
      <c r="K77" s="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"/>
      <c r="C78" s="1"/>
      <c r="D78" s="4"/>
      <c r="E78" s="4"/>
      <c r="F78" s="4"/>
      <c r="G78" s="4"/>
      <c r="H78" s="4"/>
      <c r="I78" s="1"/>
      <c r="J78" s="4"/>
      <c r="K78" s="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1"/>
      <c r="C79" s="1"/>
      <c r="D79" s="4"/>
      <c r="E79" s="4"/>
      <c r="F79" s="4"/>
      <c r="G79" s="4"/>
      <c r="H79" s="4"/>
      <c r="I79" s="1"/>
      <c r="J79" s="4"/>
      <c r="K79" s="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1"/>
      <c r="C80" s="1"/>
      <c r="D80" s="4"/>
      <c r="E80" s="4"/>
      <c r="F80" s="4"/>
      <c r="G80" s="4"/>
      <c r="H80" s="4"/>
      <c r="I80" s="1"/>
      <c r="J80" s="4"/>
      <c r="K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1"/>
      <c r="C81" s="1"/>
      <c r="D81" s="4"/>
      <c r="E81" s="4"/>
      <c r="F81" s="4"/>
      <c r="G81" s="4"/>
      <c r="H81" s="4"/>
      <c r="I81" s="1"/>
      <c r="J81" s="4"/>
      <c r="K81" s="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1"/>
      <c r="C82" s="1"/>
      <c r="D82" s="4"/>
      <c r="E82" s="4"/>
      <c r="F82" s="4"/>
      <c r="G82" s="4"/>
      <c r="H82" s="4"/>
      <c r="I82" s="1"/>
      <c r="J82" s="4"/>
      <c r="K82" s="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1"/>
      <c r="C83" s="1"/>
      <c r="D83" s="4"/>
      <c r="E83" s="4"/>
      <c r="F83" s="4"/>
      <c r="G83" s="4"/>
      <c r="H83" s="4"/>
      <c r="I83" s="1"/>
      <c r="J83" s="4"/>
      <c r="K83" s="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1"/>
      <c r="C84" s="1"/>
      <c r="D84" s="4"/>
      <c r="E84" s="4"/>
      <c r="F84" s="4"/>
      <c r="G84" s="4"/>
      <c r="H84" s="4"/>
      <c r="I84" s="1"/>
      <c r="J84" s="4"/>
      <c r="K84" s="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1"/>
      <c r="C85" s="1"/>
      <c r="D85" s="4"/>
      <c r="E85" s="4"/>
      <c r="F85" s="4"/>
      <c r="G85" s="4"/>
      <c r="H85" s="4"/>
      <c r="I85" s="1"/>
      <c r="J85" s="4"/>
      <c r="K85" s="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1"/>
      <c r="C86" s="1"/>
      <c r="D86" s="4"/>
      <c r="E86" s="4"/>
      <c r="F86" s="4"/>
      <c r="G86" s="4"/>
      <c r="H86" s="4"/>
      <c r="I86" s="1"/>
      <c r="J86" s="4"/>
      <c r="K86" s="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1"/>
      <c r="C87" s="1"/>
      <c r="D87" s="4"/>
      <c r="E87" s="4"/>
      <c r="F87" s="4"/>
      <c r="G87" s="4"/>
      <c r="H87" s="4"/>
      <c r="I87" s="1"/>
      <c r="J87" s="4"/>
      <c r="K87" s="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1"/>
      <c r="C88" s="1"/>
      <c r="D88" s="4"/>
      <c r="E88" s="4"/>
      <c r="F88" s="4"/>
      <c r="G88" s="4"/>
      <c r="H88" s="4"/>
      <c r="I88" s="1"/>
      <c r="J88" s="4"/>
      <c r="K88" s="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1"/>
      <c r="C89" s="1"/>
      <c r="D89" s="4"/>
      <c r="E89" s="4"/>
      <c r="F89" s="4"/>
      <c r="G89" s="4"/>
      <c r="H89" s="4"/>
      <c r="I89" s="1"/>
      <c r="J89" s="4"/>
      <c r="K89" s="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1"/>
      <c r="C90" s="1"/>
      <c r="D90" s="4"/>
      <c r="E90" s="4"/>
      <c r="F90" s="4"/>
      <c r="G90" s="4"/>
      <c r="H90" s="4"/>
      <c r="I90" s="1"/>
      <c r="J90" s="4"/>
      <c r="K90" s="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1"/>
      <c r="C91" s="1"/>
      <c r="D91" s="4"/>
      <c r="E91" s="4"/>
      <c r="F91" s="4"/>
      <c r="G91" s="4"/>
      <c r="H91" s="4"/>
      <c r="I91" s="1"/>
      <c r="J91" s="4"/>
      <c r="K91" s="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1"/>
      <c r="C92" s="1"/>
      <c r="D92" s="4"/>
      <c r="E92" s="4"/>
      <c r="F92" s="4"/>
      <c r="G92" s="4"/>
      <c r="H92" s="4"/>
      <c r="I92" s="1"/>
      <c r="J92" s="4"/>
      <c r="K92" s="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1"/>
      <c r="C93" s="1"/>
      <c r="D93" s="4"/>
      <c r="E93" s="4"/>
      <c r="F93" s="4"/>
      <c r="G93" s="4"/>
      <c r="H93" s="4"/>
      <c r="I93" s="1"/>
      <c r="J93" s="4"/>
      <c r="K93" s="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1"/>
      <c r="C94" s="1"/>
      <c r="D94" s="4"/>
      <c r="E94" s="4"/>
      <c r="F94" s="4"/>
      <c r="G94" s="4"/>
      <c r="H94" s="4"/>
      <c r="I94" s="1"/>
      <c r="J94" s="4"/>
      <c r="K94" s="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1"/>
      <c r="C95" s="1"/>
      <c r="D95" s="4"/>
      <c r="E95" s="4"/>
      <c r="F95" s="4"/>
      <c r="G95" s="4"/>
      <c r="H95" s="4"/>
      <c r="I95" s="1"/>
      <c r="J95" s="4"/>
      <c r="K95" s="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1"/>
      <c r="C96" s="1"/>
      <c r="D96" s="4"/>
      <c r="E96" s="4"/>
      <c r="F96" s="4"/>
      <c r="G96" s="4"/>
      <c r="H96" s="4"/>
      <c r="I96" s="1"/>
      <c r="J96" s="4"/>
      <c r="K96" s="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1"/>
      <c r="C97" s="1"/>
      <c r="D97" s="4"/>
      <c r="E97" s="4"/>
      <c r="F97" s="4"/>
      <c r="G97" s="4"/>
      <c r="H97" s="4"/>
      <c r="I97" s="1"/>
      <c r="J97" s="4"/>
      <c r="K97" s="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1"/>
      <c r="C98" s="1"/>
      <c r="D98" s="4"/>
      <c r="E98" s="4"/>
      <c r="F98" s="4"/>
      <c r="G98" s="4"/>
      <c r="H98" s="4"/>
      <c r="I98" s="1"/>
      <c r="J98" s="4"/>
      <c r="K98" s="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1"/>
      <c r="C99" s="1"/>
      <c r="D99" s="4"/>
      <c r="E99" s="4"/>
      <c r="F99" s="4"/>
      <c r="G99" s="4"/>
      <c r="H99" s="4"/>
      <c r="I99" s="1"/>
      <c r="J99" s="4"/>
      <c r="K99" s="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1"/>
      <c r="C100" s="1"/>
      <c r="D100" s="4"/>
      <c r="E100" s="4"/>
      <c r="F100" s="4"/>
      <c r="G100" s="4"/>
      <c r="H100" s="4"/>
      <c r="I100" s="1"/>
      <c r="J100" s="4"/>
      <c r="K100" s="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4"/>
      <c r="E101" s="4"/>
      <c r="F101" s="4"/>
      <c r="G101" s="4"/>
      <c r="H101" s="4"/>
      <c r="I101" s="1"/>
      <c r="J101" s="4"/>
      <c r="K101" s="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4"/>
      <c r="E102" s="4"/>
      <c r="F102" s="4"/>
      <c r="G102" s="4"/>
      <c r="H102" s="4"/>
      <c r="I102" s="1"/>
      <c r="J102" s="4"/>
      <c r="K102" s="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4"/>
      <c r="E103" s="4"/>
      <c r="F103" s="4"/>
      <c r="G103" s="4"/>
      <c r="H103" s="4"/>
      <c r="I103" s="1"/>
      <c r="J103" s="4"/>
      <c r="K103" s="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4"/>
      <c r="E104" s="4"/>
      <c r="F104" s="4"/>
      <c r="G104" s="4"/>
      <c r="H104" s="4"/>
      <c r="I104" s="1"/>
      <c r="J104" s="4"/>
      <c r="K104" s="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4"/>
      <c r="E105" s="4"/>
      <c r="F105" s="4"/>
      <c r="G105" s="4"/>
      <c r="H105" s="4"/>
      <c r="I105" s="1"/>
      <c r="J105" s="4"/>
      <c r="K105" s="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4"/>
      <c r="E106" s="4"/>
      <c r="F106" s="4"/>
      <c r="G106" s="4"/>
      <c r="H106" s="4"/>
      <c r="I106" s="1"/>
      <c r="J106" s="4"/>
      <c r="K106" s="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4"/>
      <c r="E107" s="4"/>
      <c r="F107" s="4"/>
      <c r="G107" s="4"/>
      <c r="H107" s="4"/>
      <c r="I107" s="1"/>
      <c r="J107" s="4"/>
      <c r="K107" s="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4"/>
      <c r="E108" s="4"/>
      <c r="F108" s="4"/>
      <c r="G108" s="4"/>
      <c r="H108" s="4"/>
      <c r="I108" s="1"/>
      <c r="J108" s="4"/>
      <c r="K108" s="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4"/>
      <c r="E109" s="4"/>
      <c r="F109" s="4"/>
      <c r="G109" s="4"/>
      <c r="H109" s="4"/>
      <c r="I109" s="1"/>
      <c r="J109" s="4"/>
      <c r="K109" s="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4"/>
      <c r="E110" s="4"/>
      <c r="F110" s="4"/>
      <c r="G110" s="4"/>
      <c r="H110" s="4"/>
      <c r="I110" s="1"/>
      <c r="J110" s="4"/>
      <c r="K110" s="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4"/>
      <c r="E111" s="4"/>
      <c r="F111" s="4"/>
      <c r="G111" s="4"/>
      <c r="H111" s="4"/>
      <c r="I111" s="1"/>
      <c r="J111" s="4"/>
      <c r="K111" s="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4"/>
      <c r="E112" s="4"/>
      <c r="F112" s="4"/>
      <c r="G112" s="4"/>
      <c r="H112" s="4"/>
      <c r="I112" s="1"/>
      <c r="J112" s="4"/>
      <c r="K112" s="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4"/>
      <c r="E113" s="4"/>
      <c r="F113" s="4"/>
      <c r="G113" s="4"/>
      <c r="H113" s="4"/>
      <c r="I113" s="1"/>
      <c r="J113" s="4"/>
      <c r="K113" s="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4"/>
      <c r="E114" s="4"/>
      <c r="F114" s="4"/>
      <c r="G114" s="4"/>
      <c r="H114" s="4"/>
      <c r="I114" s="1"/>
      <c r="J114" s="4"/>
      <c r="K114" s="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4"/>
      <c r="E115" s="4"/>
      <c r="F115" s="4"/>
      <c r="G115" s="4"/>
      <c r="H115" s="4"/>
      <c r="I115" s="1"/>
      <c r="J115" s="4"/>
      <c r="K115" s="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4"/>
      <c r="E116" s="4"/>
      <c r="F116" s="4"/>
      <c r="G116" s="4"/>
      <c r="H116" s="4"/>
      <c r="I116" s="1"/>
      <c r="J116" s="4"/>
      <c r="K116" s="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4"/>
      <c r="E117" s="4"/>
      <c r="F117" s="4"/>
      <c r="G117" s="4"/>
      <c r="H117" s="4"/>
      <c r="I117" s="1"/>
      <c r="J117" s="4"/>
      <c r="K117" s="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4"/>
      <c r="E118" s="4"/>
      <c r="F118" s="4"/>
      <c r="G118" s="4"/>
      <c r="H118" s="4"/>
      <c r="I118" s="1"/>
      <c r="J118" s="4"/>
      <c r="K118" s="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4"/>
      <c r="E119" s="4"/>
      <c r="F119" s="4"/>
      <c r="G119" s="4"/>
      <c r="H119" s="4"/>
      <c r="I119" s="1"/>
      <c r="J119" s="4"/>
      <c r="K119" s="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4"/>
      <c r="E120" s="4"/>
      <c r="F120" s="4"/>
      <c r="G120" s="4"/>
      <c r="H120" s="4"/>
      <c r="I120" s="1"/>
      <c r="J120" s="4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4"/>
      <c r="E121" s="4"/>
      <c r="F121" s="4"/>
      <c r="G121" s="4"/>
      <c r="H121" s="4"/>
      <c r="I121" s="1"/>
      <c r="J121" s="4"/>
      <c r="K121" s="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4"/>
      <c r="E122" s="4"/>
      <c r="F122" s="4"/>
      <c r="G122" s="4"/>
      <c r="H122" s="4"/>
      <c r="I122" s="1"/>
      <c r="J122" s="4"/>
      <c r="K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4"/>
      <c r="E123" s="4"/>
      <c r="F123" s="4"/>
      <c r="G123" s="4"/>
      <c r="H123" s="4"/>
      <c r="I123" s="1"/>
      <c r="J123" s="4"/>
      <c r="K123" s="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4"/>
      <c r="E124" s="4"/>
      <c r="F124" s="4"/>
      <c r="G124" s="4"/>
      <c r="H124" s="4"/>
      <c r="I124" s="1"/>
      <c r="J124" s="4"/>
      <c r="K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4"/>
      <c r="E125" s="4"/>
      <c r="F125" s="4"/>
      <c r="G125" s="4"/>
      <c r="H125" s="4"/>
      <c r="I125" s="1"/>
      <c r="J125" s="4"/>
      <c r="K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4"/>
      <c r="E126" s="4"/>
      <c r="F126" s="4"/>
      <c r="G126" s="4"/>
      <c r="H126" s="4"/>
      <c r="I126" s="1"/>
      <c r="J126" s="4"/>
      <c r="K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4"/>
      <c r="E127" s="4"/>
      <c r="F127" s="4"/>
      <c r="G127" s="4"/>
      <c r="H127" s="4"/>
      <c r="I127" s="1"/>
      <c r="J127" s="4"/>
      <c r="K127" s="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4"/>
      <c r="E128" s="4"/>
      <c r="F128" s="4"/>
      <c r="G128" s="4"/>
      <c r="H128" s="4"/>
      <c r="I128" s="1"/>
      <c r="J128" s="4"/>
      <c r="K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4"/>
      <c r="E129" s="4"/>
      <c r="F129" s="4"/>
      <c r="G129" s="4"/>
      <c r="H129" s="4"/>
      <c r="I129" s="1"/>
      <c r="J129" s="4"/>
      <c r="K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4"/>
      <c r="E130" s="4"/>
      <c r="F130" s="4"/>
      <c r="G130" s="4"/>
      <c r="H130" s="4"/>
      <c r="I130" s="1"/>
      <c r="J130" s="4"/>
      <c r="K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4"/>
      <c r="E131" s="4"/>
      <c r="F131" s="4"/>
      <c r="G131" s="4"/>
      <c r="H131" s="4"/>
      <c r="I131" s="1"/>
      <c r="J131" s="4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4"/>
      <c r="E132" s="4"/>
      <c r="F132" s="4"/>
      <c r="G132" s="4"/>
      <c r="H132" s="4"/>
      <c r="I132" s="1"/>
      <c r="J132" s="4"/>
      <c r="K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4"/>
      <c r="E133" s="4"/>
      <c r="F133" s="4"/>
      <c r="G133" s="4"/>
      <c r="H133" s="4"/>
      <c r="I133" s="1"/>
      <c r="J133" s="4"/>
      <c r="K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4"/>
      <c r="E134" s="4"/>
      <c r="F134" s="4"/>
      <c r="G134" s="4"/>
      <c r="H134" s="4"/>
      <c r="I134" s="1"/>
      <c r="J134" s="4"/>
      <c r="K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4"/>
      <c r="E135" s="4"/>
      <c r="F135" s="4"/>
      <c r="G135" s="4"/>
      <c r="H135" s="4"/>
      <c r="I135" s="1"/>
      <c r="J135" s="4"/>
      <c r="K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4"/>
      <c r="E136" s="4"/>
      <c r="F136" s="4"/>
      <c r="G136" s="4"/>
      <c r="H136" s="4"/>
      <c r="I136" s="1"/>
      <c r="J136" s="4"/>
      <c r="K136" s="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4"/>
      <c r="E137" s="4"/>
      <c r="F137" s="4"/>
      <c r="G137" s="4"/>
      <c r="H137" s="4"/>
      <c r="I137" s="1"/>
      <c r="J137" s="4"/>
      <c r="K137" s="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4"/>
      <c r="E138" s="4"/>
      <c r="F138" s="4"/>
      <c r="G138" s="4"/>
      <c r="H138" s="4"/>
      <c r="I138" s="1"/>
      <c r="J138" s="4"/>
      <c r="K138" s="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4"/>
      <c r="E139" s="4"/>
      <c r="F139" s="4"/>
      <c r="G139" s="4"/>
      <c r="H139" s="4"/>
      <c r="I139" s="1"/>
      <c r="J139" s="4"/>
      <c r="K139" s="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4"/>
      <c r="E140" s="4"/>
      <c r="F140" s="4"/>
      <c r="G140" s="4"/>
      <c r="H140" s="4"/>
      <c r="I140" s="1"/>
      <c r="J140" s="4"/>
      <c r="K140" s="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4"/>
      <c r="E141" s="4"/>
      <c r="F141" s="4"/>
      <c r="G141" s="4"/>
      <c r="H141" s="4"/>
      <c r="I141" s="1"/>
      <c r="J141" s="4"/>
      <c r="K141" s="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4"/>
      <c r="E142" s="4"/>
      <c r="F142" s="4"/>
      <c r="G142" s="4"/>
      <c r="H142" s="4"/>
      <c r="I142" s="1"/>
      <c r="J142" s="4"/>
      <c r="K142" s="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4"/>
      <c r="E143" s="4"/>
      <c r="F143" s="4"/>
      <c r="G143" s="4"/>
      <c r="H143" s="4"/>
      <c r="I143" s="1"/>
      <c r="J143" s="4"/>
      <c r="K143" s="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4"/>
      <c r="E144" s="4"/>
      <c r="F144" s="4"/>
      <c r="G144" s="4"/>
      <c r="H144" s="4"/>
      <c r="I144" s="1"/>
      <c r="J144" s="4"/>
      <c r="K144" s="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4"/>
      <c r="E145" s="4"/>
      <c r="F145" s="4"/>
      <c r="G145" s="4"/>
      <c r="H145" s="4"/>
      <c r="I145" s="1"/>
      <c r="J145" s="4"/>
      <c r="K145" s="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4"/>
      <c r="E146" s="4"/>
      <c r="F146" s="4"/>
      <c r="G146" s="4"/>
      <c r="H146" s="4"/>
      <c r="I146" s="1"/>
      <c r="J146" s="4"/>
      <c r="K146" s="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4"/>
      <c r="E147" s="4"/>
      <c r="F147" s="4"/>
      <c r="G147" s="4"/>
      <c r="H147" s="4"/>
      <c r="I147" s="1"/>
      <c r="J147" s="4"/>
      <c r="K147" s="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4"/>
      <c r="E148" s="4"/>
      <c r="F148" s="4"/>
      <c r="G148" s="4"/>
      <c r="H148" s="4"/>
      <c r="I148" s="1"/>
      <c r="J148" s="4"/>
      <c r="K148" s="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4"/>
      <c r="E149" s="4"/>
      <c r="F149" s="4"/>
      <c r="G149" s="4"/>
      <c r="H149" s="4"/>
      <c r="I149" s="1"/>
      <c r="J149" s="4"/>
      <c r="K149" s="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4"/>
      <c r="E150" s="4"/>
      <c r="F150" s="4"/>
      <c r="G150" s="4"/>
      <c r="H150" s="4"/>
      <c r="I150" s="1"/>
      <c r="J150" s="4"/>
      <c r="K150" s="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4"/>
      <c r="E151" s="4"/>
      <c r="F151" s="4"/>
      <c r="G151" s="4"/>
      <c r="H151" s="4"/>
      <c r="I151" s="1"/>
      <c r="J151" s="4"/>
      <c r="K151" s="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4"/>
      <c r="E152" s="4"/>
      <c r="F152" s="4"/>
      <c r="G152" s="4"/>
      <c r="H152" s="4"/>
      <c r="I152" s="1"/>
      <c r="J152" s="4"/>
      <c r="K152" s="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4"/>
      <c r="E153" s="4"/>
      <c r="F153" s="4"/>
      <c r="G153" s="4"/>
      <c r="H153" s="4"/>
      <c r="I153" s="1"/>
      <c r="J153" s="4"/>
      <c r="K153" s="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4"/>
      <c r="E154" s="4"/>
      <c r="F154" s="4"/>
      <c r="G154" s="4"/>
      <c r="H154" s="4"/>
      <c r="I154" s="1"/>
      <c r="J154" s="4"/>
      <c r="K154" s="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4"/>
      <c r="E155" s="4"/>
      <c r="F155" s="4"/>
      <c r="G155" s="4"/>
      <c r="H155" s="4"/>
      <c r="I155" s="1"/>
      <c r="J155" s="4"/>
      <c r="K155" s="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4"/>
      <c r="E156" s="4"/>
      <c r="F156" s="4"/>
      <c r="G156" s="4"/>
      <c r="H156" s="4"/>
      <c r="I156" s="1"/>
      <c r="J156" s="4"/>
      <c r="K156" s="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4"/>
      <c r="E157" s="4"/>
      <c r="F157" s="4"/>
      <c r="G157" s="4"/>
      <c r="H157" s="4"/>
      <c r="I157" s="1"/>
      <c r="J157" s="4"/>
      <c r="K157" s="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4"/>
      <c r="E158" s="4"/>
      <c r="F158" s="4"/>
      <c r="G158" s="4"/>
      <c r="H158" s="4"/>
      <c r="I158" s="1"/>
      <c r="J158" s="4"/>
      <c r="K158" s="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4"/>
      <c r="E159" s="4"/>
      <c r="F159" s="4"/>
      <c r="G159" s="4"/>
      <c r="H159" s="4"/>
      <c r="I159" s="1"/>
      <c r="J159" s="4"/>
      <c r="K159" s="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4"/>
      <c r="E160" s="4"/>
      <c r="F160" s="4"/>
      <c r="G160" s="4"/>
      <c r="H160" s="4"/>
      <c r="I160" s="1"/>
      <c r="J160" s="4"/>
      <c r="K160" s="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4"/>
      <c r="E161" s="4"/>
      <c r="F161" s="4"/>
      <c r="G161" s="4"/>
      <c r="H161" s="4"/>
      <c r="I161" s="1"/>
      <c r="J161" s="4"/>
      <c r="K161" s="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4"/>
      <c r="E162" s="4"/>
      <c r="F162" s="4"/>
      <c r="G162" s="4"/>
      <c r="H162" s="4"/>
      <c r="I162" s="1"/>
      <c r="J162" s="4"/>
      <c r="K162" s="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4"/>
      <c r="E163" s="4"/>
      <c r="F163" s="4"/>
      <c r="G163" s="4"/>
      <c r="H163" s="4"/>
      <c r="I163" s="1"/>
      <c r="J163" s="4"/>
      <c r="K163" s="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4"/>
      <c r="E164" s="4"/>
      <c r="F164" s="4"/>
      <c r="G164" s="4"/>
      <c r="H164" s="4"/>
      <c r="I164" s="1"/>
      <c r="J164" s="4"/>
      <c r="K164" s="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4"/>
      <c r="E165" s="4"/>
      <c r="F165" s="4"/>
      <c r="G165" s="4"/>
      <c r="H165" s="4"/>
      <c r="I165" s="1"/>
      <c r="J165" s="4"/>
      <c r="K165" s="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4"/>
      <c r="E166" s="4"/>
      <c r="F166" s="4"/>
      <c r="G166" s="4"/>
      <c r="H166" s="4"/>
      <c r="I166" s="1"/>
      <c r="J166" s="4"/>
      <c r="K166" s="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4"/>
      <c r="E167" s="4"/>
      <c r="F167" s="4"/>
      <c r="G167" s="4"/>
      <c r="H167" s="4"/>
      <c r="I167" s="1"/>
      <c r="J167" s="4"/>
      <c r="K167" s="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4"/>
      <c r="E168" s="4"/>
      <c r="F168" s="4"/>
      <c r="G168" s="4"/>
      <c r="H168" s="4"/>
      <c r="I168" s="1"/>
      <c r="J168" s="4"/>
      <c r="K168" s="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4"/>
      <c r="E169" s="4"/>
      <c r="F169" s="4"/>
      <c r="G169" s="4"/>
      <c r="H169" s="4"/>
      <c r="I169" s="1"/>
      <c r="J169" s="4"/>
      <c r="K169" s="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4"/>
      <c r="E170" s="4"/>
      <c r="F170" s="4"/>
      <c r="G170" s="4"/>
      <c r="H170" s="4"/>
      <c r="I170" s="1"/>
      <c r="J170" s="4"/>
      <c r="K170" s="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4"/>
      <c r="E171" s="4"/>
      <c r="F171" s="4"/>
      <c r="G171" s="4"/>
      <c r="H171" s="4"/>
      <c r="I171" s="1"/>
      <c r="J171" s="4"/>
      <c r="K171" s="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4"/>
      <c r="E172" s="4"/>
      <c r="F172" s="4"/>
      <c r="G172" s="4"/>
      <c r="H172" s="4"/>
      <c r="I172" s="1"/>
      <c r="J172" s="4"/>
      <c r="K172" s="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4"/>
      <c r="E173" s="4"/>
      <c r="F173" s="4"/>
      <c r="G173" s="4"/>
      <c r="H173" s="4"/>
      <c r="I173" s="1"/>
      <c r="J173" s="4"/>
      <c r="K173" s="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4"/>
      <c r="E174" s="4"/>
      <c r="F174" s="4"/>
      <c r="G174" s="4"/>
      <c r="H174" s="4"/>
      <c r="I174" s="1"/>
      <c r="J174" s="4"/>
      <c r="K174" s="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4"/>
      <c r="E175" s="4"/>
      <c r="F175" s="4"/>
      <c r="G175" s="4"/>
      <c r="H175" s="4"/>
      <c r="I175" s="1"/>
      <c r="J175" s="4"/>
      <c r="K175" s="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4"/>
      <c r="E176" s="4"/>
      <c r="F176" s="4"/>
      <c r="G176" s="4"/>
      <c r="H176" s="4"/>
      <c r="I176" s="1"/>
      <c r="J176" s="4"/>
      <c r="K176" s="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4"/>
      <c r="E177" s="4"/>
      <c r="F177" s="4"/>
      <c r="G177" s="4"/>
      <c r="H177" s="4"/>
      <c r="I177" s="1"/>
      <c r="J177" s="4"/>
      <c r="K177" s="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4"/>
      <c r="E178" s="4"/>
      <c r="F178" s="4"/>
      <c r="G178" s="4"/>
      <c r="H178" s="4"/>
      <c r="I178" s="1"/>
      <c r="J178" s="4"/>
      <c r="K178" s="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4"/>
      <c r="E179" s="4"/>
      <c r="F179" s="4"/>
      <c r="G179" s="4"/>
      <c r="H179" s="4"/>
      <c r="I179" s="1"/>
      <c r="J179" s="4"/>
      <c r="K179" s="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4"/>
      <c r="E180" s="4"/>
      <c r="F180" s="4"/>
      <c r="G180" s="4"/>
      <c r="H180" s="4"/>
      <c r="I180" s="1"/>
      <c r="J180" s="4"/>
      <c r="K180" s="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4"/>
      <c r="E181" s="4"/>
      <c r="F181" s="4"/>
      <c r="G181" s="4"/>
      <c r="H181" s="4"/>
      <c r="I181" s="1"/>
      <c r="J181" s="4"/>
      <c r="K181" s="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4"/>
      <c r="E182" s="4"/>
      <c r="F182" s="4"/>
      <c r="G182" s="4"/>
      <c r="H182" s="4"/>
      <c r="I182" s="1"/>
      <c r="J182" s="4"/>
      <c r="K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4"/>
      <c r="E183" s="4"/>
      <c r="F183" s="4"/>
      <c r="G183" s="4"/>
      <c r="H183" s="4"/>
      <c r="I183" s="1"/>
      <c r="J183" s="4"/>
      <c r="K183" s="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4"/>
      <c r="E184" s="4"/>
      <c r="F184" s="4"/>
      <c r="G184" s="4"/>
      <c r="H184" s="4"/>
      <c r="I184" s="1"/>
      <c r="J184" s="4"/>
      <c r="K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4"/>
      <c r="E185" s="4"/>
      <c r="F185" s="4"/>
      <c r="G185" s="4"/>
      <c r="H185" s="4"/>
      <c r="I185" s="1"/>
      <c r="J185" s="4"/>
      <c r="K185" s="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4"/>
      <c r="E186" s="4"/>
      <c r="F186" s="4"/>
      <c r="G186" s="4"/>
      <c r="H186" s="4"/>
      <c r="I186" s="1"/>
      <c r="J186" s="4"/>
      <c r="K186" s="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4"/>
      <c r="E187" s="4"/>
      <c r="F187" s="4"/>
      <c r="G187" s="4"/>
      <c r="H187" s="4"/>
      <c r="I187" s="1"/>
      <c r="J187" s="4"/>
      <c r="K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4"/>
      <c r="E188" s="4"/>
      <c r="F188" s="4"/>
      <c r="G188" s="4"/>
      <c r="H188" s="4"/>
      <c r="I188" s="1"/>
      <c r="J188" s="4"/>
      <c r="K188" s="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4"/>
      <c r="E189" s="4"/>
      <c r="F189" s="4"/>
      <c r="G189" s="4"/>
      <c r="H189" s="4"/>
      <c r="I189" s="1"/>
      <c r="J189" s="4"/>
      <c r="K189" s="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4"/>
      <c r="E190" s="4"/>
      <c r="F190" s="4"/>
      <c r="G190" s="4"/>
      <c r="H190" s="4"/>
      <c r="I190" s="1"/>
      <c r="J190" s="4"/>
      <c r="K190" s="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4"/>
      <c r="E191" s="4"/>
      <c r="F191" s="4"/>
      <c r="G191" s="4"/>
      <c r="H191" s="4"/>
      <c r="I191" s="1"/>
      <c r="J191" s="4"/>
      <c r="K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4"/>
      <c r="E192" s="4"/>
      <c r="F192" s="4"/>
      <c r="G192" s="4"/>
      <c r="H192" s="4"/>
      <c r="I192" s="1"/>
      <c r="J192" s="4"/>
      <c r="K192" s="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4"/>
      <c r="E193" s="4"/>
      <c r="F193" s="4"/>
      <c r="G193" s="4"/>
      <c r="H193" s="4"/>
      <c r="I193" s="1"/>
      <c r="J193" s="4"/>
      <c r="K193" s="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4"/>
      <c r="E194" s="4"/>
      <c r="F194" s="4"/>
      <c r="G194" s="4"/>
      <c r="H194" s="4"/>
      <c r="I194" s="1"/>
      <c r="J194" s="4"/>
      <c r="K194" s="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4"/>
      <c r="E195" s="4"/>
      <c r="F195" s="4"/>
      <c r="G195" s="4"/>
      <c r="H195" s="4"/>
      <c r="I195" s="1"/>
      <c r="J195" s="4"/>
      <c r="K195" s="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4"/>
      <c r="E196" s="4"/>
      <c r="F196" s="4"/>
      <c r="G196" s="4"/>
      <c r="H196" s="4"/>
      <c r="I196" s="1"/>
      <c r="J196" s="4"/>
      <c r="K196" s="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4"/>
      <c r="E197" s="4"/>
      <c r="F197" s="4"/>
      <c r="G197" s="4"/>
      <c r="H197" s="4"/>
      <c r="I197" s="1"/>
      <c r="J197" s="4"/>
      <c r="K197" s="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4"/>
      <c r="E198" s="4"/>
      <c r="F198" s="4"/>
      <c r="G198" s="4"/>
      <c r="H198" s="4"/>
      <c r="I198" s="1"/>
      <c r="J198" s="4"/>
      <c r="K198" s="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4"/>
      <c r="E199" s="4"/>
      <c r="F199" s="4"/>
      <c r="G199" s="4"/>
      <c r="H199" s="4"/>
      <c r="I199" s="1"/>
      <c r="J199" s="4"/>
      <c r="K199" s="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4"/>
      <c r="E200" s="4"/>
      <c r="F200" s="4"/>
      <c r="G200" s="4"/>
      <c r="H200" s="4"/>
      <c r="I200" s="1"/>
      <c r="J200" s="4"/>
      <c r="K200" s="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4"/>
      <c r="E201" s="4"/>
      <c r="F201" s="4"/>
      <c r="G201" s="4"/>
      <c r="H201" s="4"/>
      <c r="I201" s="1"/>
      <c r="J201" s="4"/>
      <c r="K201" s="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4"/>
      <c r="E202" s="4"/>
      <c r="F202" s="4"/>
      <c r="G202" s="4"/>
      <c r="H202" s="4"/>
      <c r="I202" s="1"/>
      <c r="J202" s="4"/>
      <c r="K202" s="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4"/>
      <c r="E203" s="4"/>
      <c r="F203" s="4"/>
      <c r="G203" s="4"/>
      <c r="H203" s="4"/>
      <c r="I203" s="1"/>
      <c r="J203" s="4"/>
      <c r="K203" s="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4"/>
      <c r="E204" s="4"/>
      <c r="F204" s="4"/>
      <c r="G204" s="4"/>
      <c r="H204" s="4"/>
      <c r="I204" s="1"/>
      <c r="J204" s="4"/>
      <c r="K204" s="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4"/>
      <c r="E205" s="4"/>
      <c r="F205" s="4"/>
      <c r="G205" s="4"/>
      <c r="H205" s="4"/>
      <c r="I205" s="1"/>
      <c r="J205" s="4"/>
      <c r="K205" s="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4"/>
      <c r="E206" s="4"/>
      <c r="F206" s="4"/>
      <c r="G206" s="4"/>
      <c r="H206" s="4"/>
      <c r="I206" s="1"/>
      <c r="J206" s="4"/>
      <c r="K206" s="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4"/>
      <c r="E207" s="4"/>
      <c r="F207" s="4"/>
      <c r="G207" s="4"/>
      <c r="H207" s="4"/>
      <c r="I207" s="1"/>
      <c r="J207" s="4"/>
      <c r="K207" s="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4"/>
      <c r="E208" s="4"/>
      <c r="F208" s="4"/>
      <c r="G208" s="4"/>
      <c r="H208" s="4"/>
      <c r="I208" s="1"/>
      <c r="J208" s="4"/>
      <c r="K208" s="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4"/>
      <c r="E209" s="4"/>
      <c r="F209" s="4"/>
      <c r="G209" s="4"/>
      <c r="H209" s="4"/>
      <c r="I209" s="1"/>
      <c r="J209" s="4"/>
      <c r="K209" s="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4"/>
      <c r="E210" s="4"/>
      <c r="F210" s="4"/>
      <c r="G210" s="4"/>
      <c r="H210" s="4"/>
      <c r="I210" s="1"/>
      <c r="J210" s="4"/>
      <c r="K210" s="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4"/>
      <c r="E211" s="4"/>
      <c r="F211" s="4"/>
      <c r="G211" s="4"/>
      <c r="H211" s="4"/>
      <c r="I211" s="1"/>
      <c r="J211" s="4"/>
      <c r="K211" s="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4"/>
      <c r="E212" s="4"/>
      <c r="F212" s="4"/>
      <c r="G212" s="4"/>
      <c r="H212" s="4"/>
      <c r="I212" s="1"/>
      <c r="J212" s="4"/>
      <c r="K212" s="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4"/>
      <c r="E213" s="4"/>
      <c r="F213" s="4"/>
      <c r="G213" s="4"/>
      <c r="H213" s="4"/>
      <c r="I213" s="1"/>
      <c r="J213" s="4"/>
      <c r="K213" s="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4"/>
      <c r="E214" s="4"/>
      <c r="F214" s="4"/>
      <c r="G214" s="4"/>
      <c r="H214" s="4"/>
      <c r="I214" s="1"/>
      <c r="J214" s="4"/>
      <c r="K214" s="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4"/>
      <c r="E215" s="4"/>
      <c r="F215" s="4"/>
      <c r="G215" s="4"/>
      <c r="H215" s="4"/>
      <c r="I215" s="1"/>
      <c r="J215" s="4"/>
      <c r="K215" s="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4"/>
      <c r="E216" s="4"/>
      <c r="F216" s="4"/>
      <c r="G216" s="4"/>
      <c r="H216" s="4"/>
      <c r="I216" s="1"/>
      <c r="J216" s="4"/>
      <c r="K216" s="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4"/>
      <c r="E217" s="4"/>
      <c r="F217" s="4"/>
      <c r="G217" s="4"/>
      <c r="H217" s="4"/>
      <c r="I217" s="1"/>
      <c r="J217" s="4"/>
      <c r="K217" s="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4"/>
      <c r="E218" s="4"/>
      <c r="F218" s="4"/>
      <c r="G218" s="4"/>
      <c r="H218" s="4"/>
      <c r="I218" s="1"/>
      <c r="J218" s="4"/>
      <c r="K218" s="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4"/>
      <c r="E219" s="4"/>
      <c r="F219" s="4"/>
      <c r="G219" s="4"/>
      <c r="H219" s="4"/>
      <c r="I219" s="1"/>
      <c r="J219" s="4"/>
      <c r="K219" s="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4"/>
      <c r="E220" s="4"/>
      <c r="F220" s="4"/>
      <c r="G220" s="4"/>
      <c r="H220" s="4"/>
      <c r="I220" s="1"/>
      <c r="J220" s="4"/>
      <c r="K220" s="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4"/>
      <c r="E221" s="4"/>
      <c r="F221" s="4"/>
      <c r="G221" s="4"/>
      <c r="H221" s="4"/>
      <c r="I221" s="1"/>
      <c r="J221" s="4"/>
      <c r="K221" s="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4"/>
      <c r="E222" s="4"/>
      <c r="F222" s="4"/>
      <c r="G222" s="4"/>
      <c r="H222" s="4"/>
      <c r="I222" s="1"/>
      <c r="J222" s="4"/>
      <c r="K222" s="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4"/>
      <c r="E223" s="4"/>
      <c r="F223" s="4"/>
      <c r="G223" s="4"/>
      <c r="H223" s="4"/>
      <c r="I223" s="1"/>
      <c r="J223" s="4"/>
      <c r="K223" s="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4"/>
      <c r="E224" s="4"/>
      <c r="F224" s="4"/>
      <c r="G224" s="4"/>
      <c r="H224" s="4"/>
      <c r="I224" s="1"/>
      <c r="J224" s="4"/>
      <c r="K224" s="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4"/>
      <c r="E225" s="4"/>
      <c r="F225" s="4"/>
      <c r="G225" s="4"/>
      <c r="H225" s="4"/>
      <c r="I225" s="1"/>
      <c r="J225" s="4"/>
      <c r="K225" s="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4"/>
      <c r="E226" s="4"/>
      <c r="F226" s="4"/>
      <c r="G226" s="4"/>
      <c r="H226" s="4"/>
      <c r="I226" s="1"/>
      <c r="J226" s="4"/>
      <c r="K226" s="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4"/>
      <c r="E227" s="4"/>
      <c r="F227" s="4"/>
      <c r="G227" s="4"/>
      <c r="H227" s="4"/>
      <c r="I227" s="1"/>
      <c r="J227" s="4"/>
      <c r="K227" s="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4"/>
      <c r="E228" s="4"/>
      <c r="F228" s="4"/>
      <c r="G228" s="4"/>
      <c r="H228" s="4"/>
      <c r="I228" s="1"/>
      <c r="J228" s="4"/>
      <c r="K228" s="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4"/>
      <c r="E229" s="4"/>
      <c r="F229" s="4"/>
      <c r="G229" s="4"/>
      <c r="H229" s="4"/>
      <c r="I229" s="1"/>
      <c r="J229" s="4"/>
      <c r="K229" s="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4"/>
      <c r="E230" s="4"/>
      <c r="F230" s="4"/>
      <c r="G230" s="4"/>
      <c r="H230" s="4"/>
      <c r="I230" s="1"/>
      <c r="J230" s="4"/>
      <c r="K230" s="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4"/>
      <c r="E231" s="4"/>
      <c r="F231" s="4"/>
      <c r="G231" s="4"/>
      <c r="H231" s="4"/>
      <c r="I231" s="1"/>
      <c r="J231" s="4"/>
      <c r="K231" s="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4"/>
      <c r="E232" s="4"/>
      <c r="F232" s="4"/>
      <c r="G232" s="4"/>
      <c r="H232" s="4"/>
      <c r="I232" s="1"/>
      <c r="J232" s="4"/>
      <c r="K232" s="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4"/>
      <c r="E233" s="4"/>
      <c r="F233" s="4"/>
      <c r="G233" s="4"/>
      <c r="H233" s="4"/>
      <c r="I233" s="1"/>
      <c r="J233" s="4"/>
      <c r="K233" s="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4"/>
      <c r="E234" s="4"/>
      <c r="F234" s="4"/>
      <c r="G234" s="4"/>
      <c r="H234" s="4"/>
      <c r="I234" s="1"/>
      <c r="J234" s="4"/>
      <c r="K234" s="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4"/>
      <c r="E235" s="4"/>
      <c r="F235" s="4"/>
      <c r="G235" s="4"/>
      <c r="H235" s="4"/>
      <c r="I235" s="1"/>
      <c r="J235" s="4"/>
      <c r="K235" s="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4"/>
      <c r="E236" s="4"/>
      <c r="F236" s="4"/>
      <c r="G236" s="4"/>
      <c r="H236" s="4"/>
      <c r="I236" s="1"/>
      <c r="J236" s="4"/>
      <c r="K236" s="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4"/>
      <c r="E237" s="4"/>
      <c r="F237" s="4"/>
      <c r="G237" s="4"/>
      <c r="H237" s="4"/>
      <c r="I237" s="1"/>
      <c r="J237" s="4"/>
      <c r="K237" s="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4"/>
      <c r="E238" s="4"/>
      <c r="F238" s="4"/>
      <c r="G238" s="4"/>
      <c r="H238" s="4"/>
      <c r="I238" s="1"/>
      <c r="J238" s="4"/>
      <c r="K238" s="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4"/>
      <c r="E239" s="4"/>
      <c r="F239" s="4"/>
      <c r="G239" s="4"/>
      <c r="H239" s="4"/>
      <c r="I239" s="1"/>
      <c r="J239" s="4"/>
      <c r="K239" s="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4"/>
      <c r="E240" s="4"/>
      <c r="F240" s="4"/>
      <c r="G240" s="4"/>
      <c r="H240" s="4"/>
      <c r="I240" s="1"/>
      <c r="J240" s="4"/>
      <c r="K240" s="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drawing r:id="rId1"/>
</worksheet>
</file>